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ster Sheet" sheetId="1" r:id="rId1"/>
    <sheet name="Essential Medicine P-1" sheetId="10" r:id="rId2"/>
    <sheet name="Disposable Items  P-2" sheetId="2" r:id="rId3"/>
    <sheet name="Surgical Dressings P-3" sheetId="3" r:id="rId4"/>
    <sheet name="Medical Devices P-4" sheetId="4" r:id="rId5"/>
    <sheet name="Surgical Medications P-5" sheetId="5" r:id="rId6"/>
    <sheet name="Surgical disposable P-6" sheetId="6" r:id="rId7"/>
    <sheet name="Sutures P-7" sheetId="7" r:id="rId8"/>
  </sheets>
  <definedNames>
    <definedName name="_xlnm._FilterDatabase" localSheetId="2" hidden="1">'Disposable Items  P-2'!$A$7:$L$12</definedName>
    <definedName name="_xlnm._FilterDatabase" localSheetId="0" hidden="1">'Master Sheet'!$A$7:$K$208</definedName>
    <definedName name="_xlnm._FilterDatabase" localSheetId="4" hidden="1">'Medical Devices P-4'!$A$7:$L$20</definedName>
    <definedName name="_xlnm._FilterDatabase" localSheetId="6" hidden="1">'Surgical disposable P-6'!$A$7:$L$110</definedName>
    <definedName name="_xlnm._FilterDatabase" localSheetId="3" hidden="1">'Surgical Dressings P-3'!$A$7:$K$30</definedName>
    <definedName name="_xlnm._FilterDatabase" localSheetId="5" hidden="1">'Surgical Medications P-5'!$A$7:$K$22</definedName>
    <definedName name="_xlnm._FilterDatabase" localSheetId="7" hidden="1">'Sutures P-7'!$A$7:$K$34</definedName>
    <definedName name="_xlnm.Print_Area" localSheetId="2">'Disposable Items  P-2'!$A$1:$H$17</definedName>
    <definedName name="_xlnm.Print_Area" localSheetId="0">'Master Sheet'!$A$1:$H$211</definedName>
    <definedName name="_xlnm.Print_Area" localSheetId="4">'Medical Devices P-4'!$A$1:$H$23</definedName>
    <definedName name="_xlnm.Print_Area" localSheetId="6">'Surgical disposable P-6'!$A$1:$H$113</definedName>
    <definedName name="_xlnm.Print_Area" localSheetId="3">'Surgical Dressings P-3'!$A$1:$H$33</definedName>
    <definedName name="_xlnm.Print_Area" localSheetId="5">'Surgical Medications P-5'!$A$1:$H$22</definedName>
    <definedName name="_xlnm.Print_Area" localSheetId="7">'Sutures P-7'!$A$1:$H$37</definedName>
    <definedName name="_xlnm.Print_Titles" localSheetId="2">'Disposable Items  P-2'!$7:$7</definedName>
    <definedName name="_xlnm.Print_Titles" localSheetId="0">'Master Sheet'!$7:$7</definedName>
    <definedName name="_xlnm.Print_Titles" localSheetId="4">'Medical Devices P-4'!$7:$7</definedName>
    <definedName name="_xlnm.Print_Titles" localSheetId="6">'Surgical disposable P-6'!$7:$7</definedName>
    <definedName name="_xlnm.Print_Titles" localSheetId="3">'Surgical Dressings P-3'!$7:$7</definedName>
    <definedName name="_xlnm.Print_Titles" localSheetId="5">'Surgical Medications P-5'!$7:$7</definedName>
    <definedName name="_xlnm.Print_Titles" localSheetId="7">'Sutures P-7'!$7:$7</definedName>
  </definedNames>
  <calcPr calcId="152511"/>
</workbook>
</file>

<file path=xl/calcChain.xml><?xml version="1.0" encoding="utf-8"?>
<calcChain xmlns="http://schemas.openxmlformats.org/spreadsheetml/2006/main">
  <c r="G37" i="7" l="1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2" i="7"/>
  <c r="G11" i="7"/>
  <c r="G10" i="7"/>
  <c r="G9" i="7"/>
  <c r="G35" i="7" s="1"/>
  <c r="A9" i="7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G113" i="6"/>
  <c r="G111" i="6"/>
  <c r="G110" i="6"/>
  <c r="G109" i="6"/>
  <c r="G108" i="6"/>
  <c r="G107" i="6"/>
  <c r="G106" i="6"/>
  <c r="G105" i="6"/>
  <c r="G104" i="6"/>
  <c r="G103" i="6"/>
  <c r="G102" i="6"/>
  <c r="G101" i="6"/>
  <c r="G100" i="6"/>
  <c r="G99" i="6"/>
  <c r="G98" i="6"/>
  <c r="G97" i="6"/>
  <c r="G96" i="6"/>
  <c r="G95" i="6"/>
  <c r="G94" i="6"/>
  <c r="G93" i="6"/>
  <c r="G92" i="6"/>
  <c r="G91" i="6"/>
  <c r="G90" i="6"/>
  <c r="G89" i="6"/>
  <c r="G88" i="6"/>
  <c r="G87" i="6"/>
  <c r="G86" i="6"/>
  <c r="G85" i="6"/>
  <c r="G84" i="6"/>
  <c r="G83" i="6"/>
  <c r="G82" i="6"/>
  <c r="G81" i="6"/>
  <c r="G80" i="6"/>
  <c r="G79" i="6"/>
  <c r="G78" i="6"/>
  <c r="G77" i="6"/>
  <c r="G76" i="6"/>
  <c r="G75" i="6"/>
  <c r="G74" i="6"/>
  <c r="G73" i="6"/>
  <c r="G72" i="6"/>
  <c r="G71" i="6"/>
  <c r="G70" i="6"/>
  <c r="G69" i="6"/>
  <c r="G68" i="6"/>
  <c r="G67" i="6"/>
  <c r="G66" i="6"/>
  <c r="G65" i="6"/>
  <c r="G64" i="6"/>
  <c r="G63" i="6"/>
  <c r="G62" i="6"/>
  <c r="G61" i="6"/>
  <c r="G60" i="6"/>
  <c r="G59" i="6"/>
  <c r="G58" i="6"/>
  <c r="G57" i="6"/>
  <c r="G56" i="6"/>
  <c r="G55" i="6"/>
  <c r="G54" i="6"/>
  <c r="G53" i="6"/>
  <c r="G52" i="6"/>
  <c r="G51" i="6"/>
  <c r="G50" i="6"/>
  <c r="G49" i="6"/>
  <c r="G48" i="6"/>
  <c r="G47" i="6"/>
  <c r="G46" i="6"/>
  <c r="E46" i="6"/>
  <c r="G45" i="6"/>
  <c r="G44" i="6"/>
  <c r="E43" i="6"/>
  <c r="G43" i="6" s="1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A10" i="6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G9" i="6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A9" i="5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G23" i="4"/>
  <c r="G20" i="4"/>
  <c r="G19" i="4"/>
  <c r="G18" i="4"/>
  <c r="A18" i="4"/>
  <c r="A19" i="4" s="1"/>
  <c r="A20" i="4" s="1"/>
  <c r="G17" i="4"/>
  <c r="G16" i="4"/>
  <c r="G15" i="4"/>
  <c r="G14" i="4"/>
  <c r="G13" i="4"/>
  <c r="G12" i="4"/>
  <c r="G11" i="4"/>
  <c r="G10" i="4"/>
  <c r="G9" i="4"/>
  <c r="A9" i="4"/>
  <c r="A10" i="4" s="1"/>
  <c r="A11" i="4" s="1"/>
  <c r="A12" i="4" s="1"/>
  <c r="A13" i="4" s="1"/>
  <c r="A14" i="4" s="1"/>
  <c r="A15" i="4" s="1"/>
  <c r="A16" i="4" s="1"/>
  <c r="G33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31" i="3" s="1"/>
  <c r="A9" i="3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G12" i="2"/>
  <c r="G11" i="2"/>
  <c r="G10" i="2"/>
  <c r="A10" i="2"/>
  <c r="A11" i="2" s="1"/>
  <c r="A12" i="2" s="1"/>
  <c r="G9" i="2"/>
  <c r="G13" i="2" s="1"/>
  <c r="M201" i="1"/>
  <c r="M173" i="1"/>
  <c r="M68" i="1"/>
  <c r="M53" i="1"/>
  <c r="M39" i="1"/>
  <c r="M15" i="1"/>
  <c r="H572" i="10"/>
  <c r="H570" i="10"/>
  <c r="H569" i="10"/>
  <c r="H568" i="10"/>
  <c r="H566" i="10"/>
  <c r="H565" i="10"/>
  <c r="H564" i="10"/>
  <c r="H562" i="10"/>
  <c r="H560" i="10"/>
  <c r="H559" i="10"/>
  <c r="H558" i="10"/>
  <c r="H557" i="10"/>
  <c r="H556" i="10"/>
  <c r="H555" i="10"/>
  <c r="H554" i="10"/>
  <c r="H553" i="10"/>
  <c r="H552" i="10"/>
  <c r="H551" i="10"/>
  <c r="H550" i="10"/>
  <c r="H549" i="10"/>
  <c r="H548" i="10"/>
  <c r="H547" i="10"/>
  <c r="H546" i="10"/>
  <c r="H545" i="10"/>
  <c r="H544" i="10"/>
  <c r="H543" i="10"/>
  <c r="H542" i="10"/>
  <c r="H541" i="10"/>
  <c r="H540" i="10"/>
  <c r="H539" i="10"/>
  <c r="H537" i="10"/>
  <c r="H535" i="10"/>
  <c r="H534" i="10"/>
  <c r="H533" i="10"/>
  <c r="H532" i="10"/>
  <c r="H531" i="10"/>
  <c r="H530" i="10"/>
  <c r="H529" i="10"/>
  <c r="H528" i="10"/>
  <c r="H526" i="10"/>
  <c r="H525" i="10"/>
  <c r="H524" i="10"/>
  <c r="H523" i="10"/>
  <c r="H522" i="10"/>
  <c r="H521" i="10"/>
  <c r="H519" i="10"/>
  <c r="H518" i="10"/>
  <c r="H517" i="10"/>
  <c r="H515" i="10"/>
  <c r="H514" i="10"/>
  <c r="H513" i="10"/>
  <c r="H511" i="10"/>
  <c r="H509" i="10"/>
  <c r="H507" i="10"/>
  <c r="H506" i="10"/>
  <c r="H504" i="10"/>
  <c r="H502" i="10"/>
  <c r="H500" i="10"/>
  <c r="H498" i="10"/>
  <c r="H497" i="10"/>
  <c r="H496" i="10"/>
  <c r="H495" i="10"/>
  <c r="H494" i="10"/>
  <c r="H492" i="10"/>
  <c r="H491" i="10"/>
  <c r="H490" i="10"/>
  <c r="H489" i="10"/>
  <c r="H487" i="10"/>
  <c r="H486" i="10"/>
  <c r="H485" i="10"/>
  <c r="H484" i="10"/>
  <c r="H483" i="10"/>
  <c r="H482" i="10"/>
  <c r="H481" i="10"/>
  <c r="H480" i="10"/>
  <c r="H479" i="10"/>
  <c r="H477" i="10"/>
  <c r="H476" i="10"/>
  <c r="H475" i="10"/>
  <c r="H474" i="10"/>
  <c r="H473" i="10"/>
  <c r="H471" i="10"/>
  <c r="H469" i="10"/>
  <c r="H468" i="10"/>
  <c r="H467" i="10"/>
  <c r="H465" i="10"/>
  <c r="H464" i="10"/>
  <c r="H463" i="10"/>
  <c r="H462" i="10"/>
  <c r="H461" i="10"/>
  <c r="H460" i="10"/>
  <c r="H459" i="10"/>
  <c r="H458" i="10"/>
  <c r="H457" i="10"/>
  <c r="H456" i="10"/>
  <c r="H455" i="10"/>
  <c r="H454" i="10"/>
  <c r="H453" i="10"/>
  <c r="H452" i="10"/>
  <c r="H451" i="10"/>
  <c r="H450" i="10"/>
  <c r="H449" i="10"/>
  <c r="H448" i="10"/>
  <c r="H447" i="10"/>
  <c r="H446" i="10"/>
  <c r="H445" i="10"/>
  <c r="H444" i="10"/>
  <c r="H443" i="10"/>
  <c r="H442" i="10"/>
  <c r="H440" i="10"/>
  <c r="H439" i="10"/>
  <c r="H438" i="10"/>
  <c r="H437" i="10"/>
  <c r="H435" i="10"/>
  <c r="H434" i="10"/>
  <c r="H433" i="10"/>
  <c r="H432" i="10"/>
  <c r="H431" i="10"/>
  <c r="H430" i="10"/>
  <c r="H428" i="10"/>
  <c r="H427" i="10"/>
  <c r="H426" i="10"/>
  <c r="H425" i="10"/>
  <c r="H424" i="10"/>
  <c r="H423" i="10"/>
  <c r="H422" i="10"/>
  <c r="H421" i="10"/>
  <c r="H420" i="10"/>
  <c r="H419" i="10"/>
  <c r="H418" i="10"/>
  <c r="H417" i="10"/>
  <c r="H416" i="10"/>
  <c r="H415" i="10"/>
  <c r="H413" i="10"/>
  <c r="H412" i="10"/>
  <c r="H410" i="10"/>
  <c r="H408" i="10"/>
  <c r="H406" i="10"/>
  <c r="H405" i="10"/>
  <c r="H403" i="10"/>
  <c r="H402" i="10"/>
  <c r="H400" i="10"/>
  <c r="H399" i="10"/>
  <c r="H397" i="10"/>
  <c r="H396" i="10"/>
  <c r="H395" i="10"/>
  <c r="H394" i="10"/>
  <c r="H393" i="10"/>
  <c r="H392" i="10"/>
  <c r="H391" i="10"/>
  <c r="H390" i="10"/>
  <c r="H389" i="10"/>
  <c r="H388" i="10"/>
  <c r="H387" i="10"/>
  <c r="H386" i="10"/>
  <c r="H385" i="10"/>
  <c r="H384" i="10"/>
  <c r="H382" i="10"/>
  <c r="H381" i="10"/>
  <c r="H380" i="10"/>
  <c r="H379" i="10"/>
  <c r="H377" i="10"/>
  <c r="H376" i="10"/>
  <c r="H374" i="10"/>
  <c r="H373" i="10"/>
  <c r="H372" i="10"/>
  <c r="H371" i="10"/>
  <c r="H370" i="10"/>
  <c r="H368" i="10"/>
  <c r="H367" i="10"/>
  <c r="H366" i="10"/>
  <c r="H365" i="10"/>
  <c r="H363" i="10"/>
  <c r="H362" i="10"/>
  <c r="H361" i="10"/>
  <c r="H360" i="10"/>
  <c r="H359" i="10"/>
  <c r="H358" i="10"/>
  <c r="H356" i="10"/>
  <c r="H355" i="10"/>
  <c r="H354" i="10"/>
  <c r="H352" i="10"/>
  <c r="H350" i="10"/>
  <c r="H349" i="10"/>
  <c r="H347" i="10"/>
  <c r="H346" i="10"/>
  <c r="H345" i="10"/>
  <c r="H344" i="10"/>
  <c r="H343" i="10"/>
  <c r="H342" i="10"/>
  <c r="H340" i="10"/>
  <c r="H339" i="10"/>
  <c r="H338" i="10"/>
  <c r="H337" i="10"/>
  <c r="H335" i="10"/>
  <c r="H334" i="10"/>
  <c r="H333" i="10"/>
  <c r="H332" i="10"/>
  <c r="H330" i="10"/>
  <c r="H329" i="10"/>
  <c r="H328" i="10"/>
  <c r="H327" i="10"/>
  <c r="H326" i="10"/>
  <c r="H325" i="10"/>
  <c r="H324" i="10"/>
  <c r="H323" i="10"/>
  <c r="H322" i="10"/>
  <c r="H321" i="10"/>
  <c r="H320" i="10"/>
  <c r="H319" i="10"/>
  <c r="H318" i="10"/>
  <c r="H317" i="10"/>
  <c r="H316" i="10"/>
  <c r="H314" i="10"/>
  <c r="H313" i="10"/>
  <c r="H312" i="10"/>
  <c r="H311" i="10"/>
  <c r="H310" i="10"/>
  <c r="H308" i="10"/>
  <c r="H307" i="10"/>
  <c r="H306" i="10"/>
  <c r="H305" i="10"/>
  <c r="H304" i="10"/>
  <c r="H303" i="10"/>
  <c r="H301" i="10"/>
  <c r="H300" i="10"/>
  <c r="H298" i="10"/>
  <c r="H297" i="10"/>
  <c r="H295" i="10"/>
  <c r="H294" i="10"/>
  <c r="H293" i="10"/>
  <c r="H292" i="10"/>
  <c r="H290" i="10"/>
  <c r="H288" i="10"/>
  <c r="H287" i="10"/>
  <c r="H286" i="10"/>
  <c r="H285" i="10"/>
  <c r="H283" i="10"/>
  <c r="H282" i="10"/>
  <c r="H281" i="10"/>
  <c r="H279" i="10"/>
  <c r="H278" i="10"/>
  <c r="H277" i="10"/>
  <c r="H276" i="10"/>
  <c r="H275" i="10"/>
  <c r="H274" i="10"/>
  <c r="H272" i="10"/>
  <c r="H271" i="10"/>
  <c r="H270" i="10"/>
  <c r="H269" i="10"/>
  <c r="H268" i="10"/>
  <c r="H267" i="10"/>
  <c r="H266" i="10"/>
  <c r="H265" i="10"/>
  <c r="H264" i="10"/>
  <c r="H263" i="10"/>
  <c r="H262" i="10"/>
  <c r="H261" i="10"/>
  <c r="H260" i="10"/>
  <c r="H259" i="10"/>
  <c r="H258" i="10"/>
  <c r="H257" i="10"/>
  <c r="H256" i="10"/>
  <c r="H255" i="10"/>
  <c r="H254" i="10"/>
  <c r="H253" i="10"/>
  <c r="H252" i="10"/>
  <c r="H251" i="10"/>
  <c r="H250" i="10"/>
  <c r="H249" i="10"/>
  <c r="H248" i="10"/>
  <c r="H247" i="10"/>
  <c r="H246" i="10"/>
  <c r="H245" i="10"/>
  <c r="H244" i="10"/>
  <c r="H243" i="10"/>
  <c r="H242" i="10"/>
  <c r="H241" i="10"/>
  <c r="H240" i="10"/>
  <c r="H239" i="10"/>
  <c r="H238" i="10"/>
  <c r="H237" i="10"/>
  <c r="H235" i="10"/>
  <c r="H234" i="10"/>
  <c r="H232" i="10"/>
  <c r="H231" i="10"/>
  <c r="H230" i="10"/>
  <c r="H229" i="10"/>
  <c r="H228" i="10"/>
  <c r="H227" i="10"/>
  <c r="H226" i="10"/>
  <c r="H225" i="10"/>
  <c r="H224" i="10"/>
  <c r="H223" i="10"/>
  <c r="H222" i="10"/>
  <c r="H221" i="10"/>
  <c r="H220" i="10"/>
  <c r="H219" i="10"/>
  <c r="H218" i="10"/>
  <c r="H216" i="10"/>
  <c r="H215" i="10"/>
  <c r="H214" i="10"/>
  <c r="H213" i="10"/>
  <c r="H212" i="10"/>
  <c r="H211" i="10"/>
  <c r="H210" i="10"/>
  <c r="H209" i="10"/>
  <c r="H208" i="10"/>
  <c r="H207" i="10"/>
  <c r="H205" i="10"/>
  <c r="H204" i="10"/>
  <c r="H202" i="10"/>
  <c r="H201" i="10"/>
  <c r="H200" i="10"/>
  <c r="H199" i="10"/>
  <c r="H198" i="10"/>
  <c r="H197" i="10"/>
  <c r="H196" i="10"/>
  <c r="H195" i="10"/>
  <c r="H194" i="10"/>
  <c r="H192" i="10"/>
  <c r="H191" i="10"/>
  <c r="H190" i="10"/>
  <c r="H188" i="10"/>
  <c r="H187" i="10"/>
  <c r="H185" i="10"/>
  <c r="H183" i="10"/>
  <c r="H182" i="10"/>
  <c r="H181" i="10"/>
  <c r="H179" i="10"/>
  <c r="H177" i="10"/>
  <c r="H176" i="10"/>
  <c r="H174" i="10"/>
  <c r="H173" i="10"/>
  <c r="H172" i="10"/>
  <c r="H171" i="10"/>
  <c r="H170" i="10"/>
  <c r="H168" i="10"/>
  <c r="H167" i="10"/>
  <c r="H166" i="10"/>
  <c r="H165" i="10"/>
  <c r="H163" i="10"/>
  <c r="H162" i="10"/>
  <c r="H161" i="10"/>
  <c r="H160" i="10"/>
  <c r="H159" i="10"/>
  <c r="H158" i="10"/>
  <c r="H157" i="10"/>
  <c r="H156" i="10"/>
  <c r="H155" i="10"/>
  <c r="H153" i="10"/>
  <c r="H152" i="10"/>
  <c r="H150" i="10"/>
  <c r="H149" i="10"/>
  <c r="H148" i="10"/>
  <c r="H146" i="10"/>
  <c r="H144" i="10"/>
  <c r="H143" i="10"/>
  <c r="H142" i="10"/>
  <c r="H141" i="10"/>
  <c r="H140" i="10"/>
  <c r="H139" i="10"/>
  <c r="H138" i="10"/>
  <c r="H137" i="10"/>
  <c r="H136" i="10"/>
  <c r="H135" i="10"/>
  <c r="H134" i="10"/>
  <c r="H133" i="10"/>
  <c r="H132" i="10"/>
  <c r="H131" i="10"/>
  <c r="H130" i="10"/>
  <c r="H129" i="10"/>
  <c r="H127" i="10"/>
  <c r="H126" i="10"/>
  <c r="H125" i="10"/>
  <c r="H124" i="10"/>
  <c r="H123" i="10"/>
  <c r="H122" i="10"/>
  <c r="H121" i="10"/>
  <c r="H119" i="10"/>
  <c r="H118" i="10"/>
  <c r="H117" i="10"/>
  <c r="H116" i="10"/>
  <c r="H115" i="10"/>
  <c r="H114" i="10"/>
  <c r="H113" i="10"/>
  <c r="H112" i="10"/>
  <c r="H111" i="10"/>
  <c r="H110" i="10"/>
  <c r="H109" i="10"/>
  <c r="H108" i="10"/>
  <c r="H107" i="10"/>
  <c r="H106" i="10"/>
  <c r="H105" i="10"/>
  <c r="H103" i="10"/>
  <c r="H102" i="10"/>
  <c r="H101" i="10"/>
  <c r="H100" i="10"/>
  <c r="H99" i="10"/>
  <c r="H98" i="10"/>
  <c r="H97" i="10"/>
  <c r="H96" i="10"/>
  <c r="H95" i="10"/>
  <c r="H94" i="10"/>
  <c r="H93" i="10"/>
  <c r="H92" i="10"/>
  <c r="H90" i="10"/>
  <c r="H89" i="10"/>
  <c r="H88" i="10"/>
  <c r="H87" i="10"/>
  <c r="H85" i="10"/>
  <c r="H84" i="10"/>
  <c r="H83" i="10"/>
  <c r="H82" i="10"/>
  <c r="H81" i="10"/>
  <c r="H80" i="10"/>
  <c r="H79" i="10"/>
  <c r="H78" i="10"/>
  <c r="H77" i="10"/>
  <c r="H76" i="10"/>
  <c r="H75" i="10"/>
  <c r="H74" i="10"/>
  <c r="H73" i="10"/>
  <c r="H72" i="10"/>
  <c r="H71" i="10"/>
  <c r="H70" i="10"/>
  <c r="H68" i="10"/>
  <c r="H67" i="10"/>
  <c r="H66" i="10"/>
  <c r="H64" i="10"/>
  <c r="H63" i="10"/>
  <c r="H61" i="10"/>
  <c r="H60" i="10"/>
  <c r="H59" i="10"/>
  <c r="H58" i="10"/>
  <c r="H56" i="10"/>
  <c r="H55" i="10"/>
  <c r="H54" i="10"/>
  <c r="H53" i="10"/>
  <c r="H52" i="10"/>
  <c r="H51" i="10"/>
  <c r="H50" i="10"/>
  <c r="H49" i="10"/>
  <c r="H48" i="10"/>
  <c r="H47" i="10"/>
  <c r="H46" i="10"/>
  <c r="H45" i="10"/>
  <c r="H44" i="10"/>
  <c r="H43" i="10"/>
  <c r="H42" i="10"/>
  <c r="H41" i="10"/>
  <c r="H40" i="10"/>
  <c r="H39" i="10"/>
  <c r="H38" i="10"/>
  <c r="H37" i="10"/>
  <c r="H36" i="10"/>
  <c r="H34" i="10"/>
  <c r="H33" i="10"/>
  <c r="H32" i="10"/>
  <c r="H31" i="10"/>
  <c r="H30" i="10"/>
  <c r="H29" i="10"/>
  <c r="H28" i="10"/>
  <c r="H27" i="10"/>
  <c r="H26" i="10"/>
  <c r="H25" i="10"/>
  <c r="H24" i="10"/>
  <c r="H23" i="10"/>
  <c r="H22" i="10"/>
  <c r="H21" i="10"/>
  <c r="H20" i="10"/>
  <c r="H18" i="10"/>
  <c r="H17" i="10"/>
  <c r="H16" i="10"/>
  <c r="H14" i="10"/>
  <c r="H13" i="10"/>
  <c r="H12" i="10"/>
  <c r="H11" i="10"/>
  <c r="A11" i="10"/>
  <c r="A12" i="10" s="1"/>
  <c r="A13" i="10" s="1"/>
  <c r="A14" i="10" s="1"/>
  <c r="A16" i="10" s="1"/>
  <c r="A17" i="10" s="1"/>
  <c r="A18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8" i="10" s="1"/>
  <c r="A59" i="10" s="1"/>
  <c r="A60" i="10" s="1"/>
  <c r="A61" i="10" s="1"/>
  <c r="A63" i="10" s="1"/>
  <c r="A64" i="10" s="1"/>
  <c r="A66" i="10" s="1"/>
  <c r="A67" i="10" s="1"/>
  <c r="A68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7" i="10" s="1"/>
  <c r="A88" i="10" s="1"/>
  <c r="A89" i="10" s="1"/>
  <c r="A90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1" i="10" s="1"/>
  <c r="A122" i="10" s="1"/>
  <c r="A123" i="10" s="1"/>
  <c r="A124" i="10" s="1"/>
  <c r="A125" i="10" s="1"/>
  <c r="A126" i="10" s="1"/>
  <c r="A127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s="1"/>
  <c r="A144" i="10" s="1"/>
  <c r="A146" i="10" s="1"/>
  <c r="A148" i="10" s="1"/>
  <c r="A149" i="10" s="1"/>
  <c r="A150" i="10" s="1"/>
  <c r="A152" i="10" s="1"/>
  <c r="A153" i="10" s="1"/>
  <c r="A155" i="10" s="1"/>
  <c r="A156" i="10" s="1"/>
  <c r="A157" i="10" s="1"/>
  <c r="A158" i="10" s="1"/>
  <c r="A159" i="10" s="1"/>
  <c r="A160" i="10" s="1"/>
  <c r="A161" i="10" s="1"/>
  <c r="A162" i="10" s="1"/>
  <c r="A163" i="10" s="1"/>
  <c r="A165" i="10" s="1"/>
  <c r="A166" i="10" s="1"/>
  <c r="A167" i="10" s="1"/>
  <c r="A168" i="10" s="1"/>
  <c r="A170" i="10" s="1"/>
  <c r="A171" i="10" s="1"/>
  <c r="A172" i="10" s="1"/>
  <c r="A173" i="10" s="1"/>
  <c r="A174" i="10" s="1"/>
  <c r="A176" i="10" s="1"/>
  <c r="A177" i="10" s="1"/>
  <c r="A179" i="10" s="1"/>
  <c r="A181" i="10" s="1"/>
  <c r="A182" i="10" s="1"/>
  <c r="A183" i="10" s="1"/>
  <c r="A185" i="10" s="1"/>
  <c r="A187" i="10" s="1"/>
  <c r="A188" i="10" s="1"/>
  <c r="A190" i="10" s="1"/>
  <c r="A191" i="10" s="1"/>
  <c r="A192" i="10" s="1"/>
  <c r="A194" i="10" s="1"/>
  <c r="A195" i="10" s="1"/>
  <c r="A196" i="10" s="1"/>
  <c r="A197" i="10" s="1"/>
  <c r="A198" i="10" s="1"/>
  <c r="A199" i="10" s="1"/>
  <c r="A200" i="10" s="1"/>
  <c r="A201" i="10" s="1"/>
  <c r="A202" i="10" s="1"/>
  <c r="A204" i="10" s="1"/>
  <c r="A205" i="10" s="1"/>
  <c r="A207" i="10" s="1"/>
  <c r="A208" i="10" s="1"/>
  <c r="A209" i="10" s="1"/>
  <c r="A210" i="10" s="1"/>
  <c r="A211" i="10" s="1"/>
  <c r="A212" i="10" s="1"/>
  <c r="A213" i="10" s="1"/>
  <c r="A214" i="10" s="1"/>
  <c r="A215" i="10" s="1"/>
  <c r="A216" i="10" s="1"/>
  <c r="A218" i="10" s="1"/>
  <c r="A219" i="10" s="1"/>
  <c r="A220" i="10" s="1"/>
  <c r="A221" i="10" s="1"/>
  <c r="A223" i="10" s="1"/>
  <c r="A224" i="10" s="1"/>
  <c r="A225" i="10" s="1"/>
  <c r="A226" i="10" s="1"/>
  <c r="A227" i="10" s="1"/>
  <c r="A228" i="10" s="1"/>
  <c r="A229" i="10" s="1"/>
  <c r="A230" i="10" s="1"/>
  <c r="A231" i="10" s="1"/>
  <c r="A232" i="10" s="1"/>
  <c r="A234" i="10" s="1"/>
  <c r="A235" i="10" s="1"/>
  <c r="A237" i="10" s="1"/>
  <c r="A238" i="10" s="1"/>
  <c r="A239" i="10" s="1"/>
  <c r="A240" i="10" s="1"/>
  <c r="A241" i="10" s="1"/>
  <c r="A242" i="10" s="1"/>
  <c r="A243" i="10" s="1"/>
  <c r="A244" i="10" s="1"/>
  <c r="A245" i="10" s="1"/>
  <c r="A246" i="10" s="1"/>
  <c r="A247" i="10" s="1"/>
  <c r="A248" i="10" s="1"/>
  <c r="A249" i="10" s="1"/>
  <c r="A250" i="10" s="1"/>
  <c r="A251" i="10" s="1"/>
  <c r="A252" i="10" s="1"/>
  <c r="A253" i="10" s="1"/>
  <c r="A254" i="10" s="1"/>
  <c r="A255" i="10" s="1"/>
  <c r="A256" i="10" s="1"/>
  <c r="A257" i="10" s="1"/>
  <c r="A258" i="10" s="1"/>
  <c r="A259" i="10" s="1"/>
  <c r="A260" i="10" s="1"/>
  <c r="A261" i="10" s="1"/>
  <c r="A262" i="10" s="1"/>
  <c r="A263" i="10" s="1"/>
  <c r="A264" i="10" s="1"/>
  <c r="A265" i="10" s="1"/>
  <c r="A266" i="10" s="1"/>
  <c r="A267" i="10" s="1"/>
  <c r="A268" i="10" s="1"/>
  <c r="A269" i="10" s="1"/>
  <c r="A270" i="10" s="1"/>
  <c r="A271" i="10" s="1"/>
  <c r="A272" i="10" s="1"/>
  <c r="A274" i="10" s="1"/>
  <c r="A275" i="10" s="1"/>
  <c r="A276" i="10" s="1"/>
  <c r="A277" i="10" s="1"/>
  <c r="A278" i="10" s="1"/>
  <c r="A279" i="10" s="1"/>
  <c r="A281" i="10" s="1"/>
  <c r="A282" i="10" s="1"/>
  <c r="A283" i="10" s="1"/>
  <c r="A285" i="10" s="1"/>
  <c r="A286" i="10" s="1"/>
  <c r="A287" i="10" s="1"/>
  <c r="A288" i="10" s="1"/>
  <c r="A290" i="10" s="1"/>
  <c r="A292" i="10" s="1"/>
  <c r="A293" i="10" s="1"/>
  <c r="A294" i="10" s="1"/>
  <c r="A295" i="10" s="1"/>
  <c r="A297" i="10" s="1"/>
  <c r="A298" i="10" s="1"/>
  <c r="A300" i="10" s="1"/>
  <c r="A301" i="10" s="1"/>
  <c r="A303" i="10" s="1"/>
  <c r="A304" i="10" s="1"/>
  <c r="A305" i="10" s="1"/>
  <c r="A306" i="10" s="1"/>
  <c r="A307" i="10" s="1"/>
  <c r="A308" i="10" s="1"/>
  <c r="A310" i="10" s="1"/>
  <c r="A311" i="10" s="1"/>
  <c r="A312" i="10" s="1"/>
  <c r="A313" i="10" s="1"/>
  <c r="A314" i="10" s="1"/>
  <c r="A316" i="10" s="1"/>
  <c r="A317" i="10" s="1"/>
  <c r="A318" i="10" s="1"/>
  <c r="A319" i="10" s="1"/>
  <c r="A320" i="10" s="1"/>
  <c r="A321" i="10" s="1"/>
  <c r="A322" i="10" s="1"/>
  <c r="A323" i="10" s="1"/>
  <c r="A324" i="10" s="1"/>
  <c r="A325" i="10" s="1"/>
  <c r="A326" i="10" s="1"/>
  <c r="A327" i="10" s="1"/>
  <c r="A328" i="10" s="1"/>
  <c r="A329" i="10" s="1"/>
  <c r="A330" i="10" s="1"/>
  <c r="A332" i="10" s="1"/>
  <c r="A333" i="10" s="1"/>
  <c r="A334" i="10" s="1"/>
  <c r="A335" i="10" s="1"/>
  <c r="A337" i="10" s="1"/>
  <c r="A338" i="10" s="1"/>
  <c r="A339" i="10" s="1"/>
  <c r="A340" i="10" s="1"/>
  <c r="A342" i="10" s="1"/>
  <c r="A343" i="10" s="1"/>
  <c r="A344" i="10" s="1"/>
  <c r="A345" i="10" s="1"/>
  <c r="A346" i="10" s="1"/>
  <c r="A347" i="10" s="1"/>
  <c r="A349" i="10" s="1"/>
  <c r="A350" i="10" s="1"/>
  <c r="A352" i="10" s="1"/>
  <c r="A354" i="10" s="1"/>
  <c r="A355" i="10" s="1"/>
  <c r="A356" i="10" s="1"/>
  <c r="A358" i="10" s="1"/>
  <c r="A359" i="10" s="1"/>
  <c r="A360" i="10" s="1"/>
  <c r="A361" i="10" s="1"/>
  <c r="A362" i="10" s="1"/>
  <c r="A363" i="10" s="1"/>
  <c r="A365" i="10" s="1"/>
  <c r="A366" i="10" s="1"/>
  <c r="A367" i="10" s="1"/>
  <c r="A368" i="10" s="1"/>
  <c r="A370" i="10" s="1"/>
  <c r="A371" i="10" s="1"/>
  <c r="A372" i="10" s="1"/>
  <c r="A373" i="10" s="1"/>
  <c r="A374" i="10" s="1"/>
  <c r="A376" i="10" s="1"/>
  <c r="A377" i="10" s="1"/>
  <c r="A379" i="10" s="1"/>
  <c r="A380" i="10" s="1"/>
  <c r="A381" i="10" s="1"/>
  <c r="A382" i="10" s="1"/>
  <c r="A384" i="10" s="1"/>
  <c r="A385" i="10" s="1"/>
  <c r="A386" i="10" s="1"/>
  <c r="A387" i="10" s="1"/>
  <c r="A388" i="10" s="1"/>
  <c r="A389" i="10" s="1"/>
  <c r="A390" i="10" s="1"/>
  <c r="A391" i="10" s="1"/>
  <c r="A392" i="10" s="1"/>
  <c r="A393" i="10" s="1"/>
  <c r="A394" i="10" s="1"/>
  <c r="A395" i="10" s="1"/>
  <c r="A396" i="10" s="1"/>
  <c r="A397" i="10" s="1"/>
  <c r="A399" i="10" s="1"/>
  <c r="A400" i="10" s="1"/>
  <c r="A402" i="10" s="1"/>
  <c r="A403" i="10" s="1"/>
  <c r="A405" i="10" s="1"/>
  <c r="A406" i="10" s="1"/>
  <c r="A408" i="10" s="1"/>
  <c r="A410" i="10" s="1"/>
  <c r="A412" i="10" s="1"/>
  <c r="A413" i="10" s="1"/>
  <c r="A415" i="10" s="1"/>
  <c r="A416" i="10" s="1"/>
  <c r="A417" i="10" s="1"/>
  <c r="A418" i="10" s="1"/>
  <c r="A419" i="10" s="1"/>
  <c r="A420" i="10" s="1"/>
  <c r="A421" i="10" s="1"/>
  <c r="A422" i="10" s="1"/>
  <c r="A423" i="10" s="1"/>
  <c r="A424" i="10" s="1"/>
  <c r="A425" i="10" s="1"/>
  <c r="A426" i="10" s="1"/>
  <c r="A427" i="10" s="1"/>
  <c r="A428" i="10" s="1"/>
  <c r="A430" i="10" s="1"/>
  <c r="A431" i="10" s="1"/>
  <c r="A432" i="10" s="1"/>
  <c r="A433" i="10" s="1"/>
  <c r="A434" i="10" s="1"/>
  <c r="A435" i="10" s="1"/>
  <c r="A437" i="10" s="1"/>
  <c r="A438" i="10" s="1"/>
  <c r="A439" i="10" s="1"/>
  <c r="A440" i="10" s="1"/>
  <c r="A442" i="10" s="1"/>
  <c r="A443" i="10" s="1"/>
  <c r="A444" i="10" s="1"/>
  <c r="A445" i="10" s="1"/>
  <c r="A446" i="10" s="1"/>
  <c r="A447" i="10" s="1"/>
  <c r="A448" i="10" s="1"/>
  <c r="A449" i="10" s="1"/>
  <c r="A450" i="10" s="1"/>
  <c r="A451" i="10" s="1"/>
  <c r="A452" i="10" s="1"/>
  <c r="A453" i="10" s="1"/>
  <c r="A454" i="10" s="1"/>
  <c r="A455" i="10" s="1"/>
  <c r="A456" i="10" s="1"/>
  <c r="A457" i="10" s="1"/>
  <c r="A458" i="10" s="1"/>
  <c r="A459" i="10" s="1"/>
  <c r="A460" i="10" s="1"/>
  <c r="A461" i="10" s="1"/>
  <c r="A462" i="10" s="1"/>
  <c r="A463" i="10" s="1"/>
  <c r="A464" i="10" s="1"/>
  <c r="A465" i="10" s="1"/>
  <c r="A467" i="10" s="1"/>
  <c r="A468" i="10" s="1"/>
  <c r="A469" i="10" s="1"/>
  <c r="A471" i="10" s="1"/>
  <c r="A473" i="10" s="1"/>
  <c r="A474" i="10" s="1"/>
  <c r="A475" i="10" s="1"/>
  <c r="A476" i="10" s="1"/>
  <c r="A477" i="10" s="1"/>
  <c r="A479" i="10" s="1"/>
  <c r="A480" i="10" s="1"/>
  <c r="A481" i="10" s="1"/>
  <c r="A482" i="10" s="1"/>
  <c r="A483" i="10" s="1"/>
  <c r="A484" i="10" s="1"/>
  <c r="A485" i="10" s="1"/>
  <c r="A486" i="10" s="1"/>
  <c r="A487" i="10" s="1"/>
  <c r="A489" i="10" s="1"/>
  <c r="A490" i="10" s="1"/>
  <c r="A491" i="10" s="1"/>
  <c r="A492" i="10" s="1"/>
  <c r="A494" i="10" s="1"/>
  <c r="A495" i="10" s="1"/>
  <c r="A496" i="10" s="1"/>
  <c r="A497" i="10" s="1"/>
  <c r="A498" i="10" s="1"/>
  <c r="A500" i="10" s="1"/>
  <c r="A502" i="10" s="1"/>
  <c r="A504" i="10" s="1"/>
  <c r="A506" i="10" s="1"/>
  <c r="H10" i="10"/>
  <c r="A10" i="10"/>
  <c r="H9" i="10"/>
  <c r="G112" i="6" l="1"/>
  <c r="G22" i="5"/>
  <c r="G21" i="4"/>
  <c r="A507" i="10"/>
  <c r="A509" i="10"/>
  <c r="A511" i="10" s="1"/>
  <c r="A513" i="10" s="1"/>
  <c r="A514" i="10" s="1"/>
  <c r="A515" i="10" s="1"/>
  <c r="A517" i="10" s="1"/>
  <c r="A518" i="10" s="1"/>
  <c r="A519" i="10" s="1"/>
  <c r="A521" i="10" s="1"/>
  <c r="A522" i="10" s="1"/>
  <c r="A523" i="10" s="1"/>
  <c r="A524" i="10" s="1"/>
  <c r="A525" i="10" s="1"/>
  <c r="A526" i="10" s="1"/>
  <c r="A528" i="10" s="1"/>
  <c r="A529" i="10" s="1"/>
  <c r="A530" i="10" s="1"/>
  <c r="A531" i="10" s="1"/>
  <c r="A532" i="10" s="1"/>
  <c r="A533" i="10" s="1"/>
  <c r="A534" i="10" s="1"/>
  <c r="A535" i="10" s="1"/>
  <c r="A537" i="10" s="1"/>
  <c r="A539" i="10" s="1"/>
  <c r="A540" i="10" s="1"/>
  <c r="A541" i="10" s="1"/>
  <c r="A542" i="10" s="1"/>
  <c r="A543" i="10" s="1"/>
  <c r="A544" i="10" s="1"/>
  <c r="A545" i="10" s="1"/>
  <c r="A546" i="10" s="1"/>
  <c r="A547" i="10" s="1"/>
  <c r="A548" i="10" s="1"/>
  <c r="A549" i="10" s="1"/>
  <c r="A550" i="10" s="1"/>
  <c r="A551" i="10" s="1"/>
  <c r="A552" i="10" s="1"/>
  <c r="A553" i="10" s="1"/>
  <c r="A554" i="10" s="1"/>
  <c r="A555" i="10" s="1"/>
  <c r="A556" i="10" s="1"/>
  <c r="A557" i="10" s="1"/>
  <c r="A558" i="10" s="1"/>
  <c r="A559" i="10" s="1"/>
  <c r="A560" i="10" s="1"/>
  <c r="A562" i="10" s="1"/>
  <c r="A564" i="10" s="1"/>
  <c r="A565" i="10" s="1"/>
  <c r="A566" i="10" s="1"/>
  <c r="A568" i="10" s="1"/>
  <c r="A569" i="10" s="1"/>
  <c r="A570" i="10" s="1"/>
  <c r="A572" i="10" s="1"/>
  <c r="H574" i="10"/>
  <c r="G9" i="1" l="1"/>
  <c r="M9" i="1" s="1"/>
  <c r="M211" i="1" s="1"/>
  <c r="G68" i="1" l="1"/>
  <c r="E107" i="1" l="1"/>
  <c r="E104" i="1"/>
  <c r="G203" i="1"/>
  <c r="J31" i="7" l="1"/>
  <c r="K31" i="7" s="1"/>
  <c r="J30" i="7"/>
  <c r="K30" i="7" s="1"/>
  <c r="J29" i="7"/>
  <c r="K29" i="7" s="1"/>
  <c r="J23" i="7"/>
  <c r="K23" i="7" s="1"/>
  <c r="J22" i="7"/>
  <c r="K22" i="7" s="1"/>
  <c r="J21" i="7"/>
  <c r="K21" i="7" s="1"/>
  <c r="J20" i="7"/>
  <c r="K20" i="7" s="1"/>
  <c r="J19" i="7"/>
  <c r="K19" i="7" s="1"/>
  <c r="J13" i="7"/>
  <c r="K13" i="7" s="1"/>
  <c r="K108" i="6"/>
  <c r="L108" i="6" s="1"/>
  <c r="K99" i="6"/>
  <c r="L99" i="6" s="1"/>
  <c r="L98" i="6"/>
  <c r="K98" i="6"/>
  <c r="L96" i="6"/>
  <c r="K96" i="6"/>
  <c r="K93" i="6"/>
  <c r="L93" i="6" s="1"/>
  <c r="L90" i="6"/>
  <c r="K90" i="6"/>
  <c r="K89" i="6"/>
  <c r="L89" i="6" s="1"/>
  <c r="L88" i="6"/>
  <c r="K88" i="6"/>
  <c r="L86" i="6"/>
  <c r="K86" i="6"/>
  <c r="K85" i="6"/>
  <c r="L85" i="6" s="1"/>
  <c r="K84" i="6"/>
  <c r="L84" i="6" s="1"/>
  <c r="K83" i="6"/>
  <c r="L83" i="6" s="1"/>
  <c r="K81" i="6"/>
  <c r="L81" i="6" s="1"/>
  <c r="K80" i="6"/>
  <c r="L80" i="6" s="1"/>
  <c r="K79" i="6"/>
  <c r="L79" i="6" s="1"/>
  <c r="L78" i="6"/>
  <c r="K78" i="6"/>
  <c r="K77" i="6"/>
  <c r="L77" i="6" s="1"/>
  <c r="L76" i="6"/>
  <c r="K76" i="6"/>
  <c r="L74" i="6"/>
  <c r="K74" i="6"/>
  <c r="K73" i="6"/>
  <c r="L73" i="6" s="1"/>
  <c r="K72" i="6"/>
  <c r="L72" i="6" s="1"/>
  <c r="K71" i="6"/>
  <c r="L71" i="6" s="1"/>
  <c r="K70" i="6"/>
  <c r="L70" i="6" s="1"/>
  <c r="K69" i="6"/>
  <c r="L69" i="6" s="1"/>
  <c r="L64" i="6"/>
  <c r="K64" i="6"/>
  <c r="K57" i="6"/>
  <c r="L57" i="6" s="1"/>
  <c r="K52" i="6"/>
  <c r="L52" i="6" s="1"/>
  <c r="K51" i="6"/>
  <c r="L51" i="6" s="1"/>
  <c r="L50" i="6"/>
  <c r="K50" i="6"/>
  <c r="K46" i="6"/>
  <c r="L46" i="6" s="1"/>
  <c r="K45" i="6"/>
  <c r="L45" i="6" s="1"/>
  <c r="K44" i="6"/>
  <c r="L44" i="6" s="1"/>
  <c r="K43" i="6"/>
  <c r="L43" i="6" s="1"/>
  <c r="L42" i="6"/>
  <c r="K42" i="6"/>
  <c r="K38" i="6"/>
  <c r="L38" i="6" s="1"/>
  <c r="L36" i="6"/>
  <c r="K36" i="6"/>
  <c r="K35" i="6"/>
  <c r="L35" i="6" s="1"/>
  <c r="K25" i="6"/>
  <c r="L25" i="6" s="1"/>
  <c r="K21" i="6"/>
  <c r="L21" i="6" s="1"/>
  <c r="K20" i="6"/>
  <c r="L20" i="6" s="1"/>
  <c r="K18" i="6"/>
  <c r="L18" i="6" s="1"/>
  <c r="K17" i="6"/>
  <c r="L17" i="6" s="1"/>
  <c r="K13" i="6"/>
  <c r="L13" i="6" s="1"/>
  <c r="L12" i="6"/>
  <c r="K12" i="6"/>
  <c r="K11" i="6"/>
  <c r="L11" i="6" s="1"/>
  <c r="K10" i="6"/>
  <c r="L10" i="6" s="1"/>
  <c r="K9" i="6"/>
  <c r="L9" i="6" s="1"/>
  <c r="J17" i="5"/>
  <c r="K17" i="5" s="1"/>
  <c r="J9" i="5"/>
  <c r="K9" i="5" s="1"/>
  <c r="K19" i="4"/>
  <c r="L19" i="4" s="1"/>
  <c r="K16" i="4"/>
  <c r="L16" i="4" s="1"/>
  <c r="K15" i="4"/>
  <c r="L15" i="4" s="1"/>
  <c r="K14" i="4"/>
  <c r="L14" i="4" s="1"/>
  <c r="K10" i="4"/>
  <c r="L10" i="4" s="1"/>
  <c r="K9" i="4"/>
  <c r="L9" i="4" s="1"/>
  <c r="J29" i="3"/>
  <c r="K29" i="3" s="1"/>
  <c r="J28" i="3"/>
  <c r="K28" i="3" s="1"/>
  <c r="J27" i="3"/>
  <c r="K27" i="3" s="1"/>
  <c r="J26" i="3"/>
  <c r="K26" i="3" s="1"/>
  <c r="J25" i="3"/>
  <c r="K25" i="3" s="1"/>
  <c r="J24" i="3"/>
  <c r="K24" i="3" s="1"/>
  <c r="J21" i="3"/>
  <c r="K21" i="3" s="1"/>
  <c r="J20" i="3"/>
  <c r="K20" i="3" s="1"/>
  <c r="K19" i="3"/>
  <c r="J19" i="3"/>
  <c r="J18" i="3"/>
  <c r="K18" i="3" s="1"/>
  <c r="J17" i="3"/>
  <c r="K17" i="3" s="1"/>
  <c r="J14" i="3"/>
  <c r="K14" i="3" s="1"/>
  <c r="J13" i="3"/>
  <c r="K13" i="3" s="1"/>
  <c r="J12" i="3"/>
  <c r="K12" i="3" s="1"/>
  <c r="J11" i="3"/>
  <c r="K11" i="3" s="1"/>
  <c r="J10" i="3"/>
  <c r="K10" i="3" s="1"/>
  <c r="J9" i="3"/>
  <c r="K9" i="3" s="1"/>
  <c r="G66" i="1" l="1"/>
  <c r="G67" i="1" l="1"/>
  <c r="G84" i="1"/>
  <c r="J207" i="1" l="1"/>
  <c r="K207" i="1" s="1"/>
  <c r="F207" i="1"/>
  <c r="G207" i="1" s="1"/>
  <c r="F206" i="1"/>
  <c r="G206" i="1" s="1"/>
  <c r="G204" i="1"/>
  <c r="G172" i="1"/>
  <c r="G200" i="1"/>
  <c r="G199" i="1"/>
  <c r="G198" i="1"/>
  <c r="J197" i="1"/>
  <c r="K197" i="1" s="1"/>
  <c r="G197" i="1"/>
  <c r="J196" i="1"/>
  <c r="K196" i="1" s="1"/>
  <c r="G196" i="1"/>
  <c r="J195" i="1"/>
  <c r="K195" i="1" s="1"/>
  <c r="G195" i="1"/>
  <c r="G38" i="1"/>
  <c r="G171" i="1"/>
  <c r="J170" i="1"/>
  <c r="K170" i="1" s="1"/>
  <c r="G170" i="1"/>
  <c r="G169" i="1"/>
  <c r="G14" i="1"/>
  <c r="G168" i="1"/>
  <c r="G52" i="1"/>
  <c r="G167" i="1"/>
  <c r="J37" i="1"/>
  <c r="K37" i="1" s="1"/>
  <c r="G37" i="1"/>
  <c r="J36" i="1"/>
  <c r="K36" i="1" s="1"/>
  <c r="G36" i="1"/>
  <c r="J35" i="1"/>
  <c r="K35" i="1" s="1"/>
  <c r="G35" i="1"/>
  <c r="J34" i="1"/>
  <c r="K34" i="1" s="1"/>
  <c r="G34" i="1"/>
  <c r="J51" i="1"/>
  <c r="K51" i="1" s="1"/>
  <c r="G51" i="1"/>
  <c r="J33" i="1"/>
  <c r="K33" i="1" s="1"/>
  <c r="G33" i="1"/>
  <c r="G166" i="1"/>
  <c r="G165" i="1"/>
  <c r="G164" i="1"/>
  <c r="G163" i="1"/>
  <c r="G162" i="1"/>
  <c r="J161" i="1"/>
  <c r="K161" i="1" s="1"/>
  <c r="G161" i="1"/>
  <c r="J160" i="1"/>
  <c r="K160" i="1" s="1"/>
  <c r="G160" i="1"/>
  <c r="J32" i="1"/>
  <c r="K32" i="1" s="1"/>
  <c r="G32" i="1"/>
  <c r="G159" i="1"/>
  <c r="J158" i="1"/>
  <c r="K158" i="1" s="1"/>
  <c r="G158" i="1"/>
  <c r="G50" i="1"/>
  <c r="G13" i="1"/>
  <c r="G49" i="1"/>
  <c r="G157" i="1"/>
  <c r="G156" i="1"/>
  <c r="G65" i="1"/>
  <c r="J64" i="1"/>
  <c r="K64" i="1" s="1"/>
  <c r="G64" i="1"/>
  <c r="J63" i="1"/>
  <c r="K63" i="1" s="1"/>
  <c r="G63" i="1"/>
  <c r="G192" i="1"/>
  <c r="G191" i="1"/>
  <c r="G190" i="1"/>
  <c r="J189" i="1"/>
  <c r="K189" i="1" s="1"/>
  <c r="G189" i="1"/>
  <c r="J188" i="1"/>
  <c r="K188" i="1" s="1"/>
  <c r="G188" i="1"/>
  <c r="J187" i="1"/>
  <c r="K187" i="1" s="1"/>
  <c r="G187" i="1"/>
  <c r="J186" i="1"/>
  <c r="K186" i="1" s="1"/>
  <c r="G186" i="1"/>
  <c r="J185" i="1"/>
  <c r="K185" i="1" s="1"/>
  <c r="G185" i="1"/>
  <c r="G184" i="1"/>
  <c r="G194" i="1"/>
  <c r="G193" i="1"/>
  <c r="J155" i="1"/>
  <c r="K155" i="1" s="1"/>
  <c r="G155" i="1"/>
  <c r="J48" i="1"/>
  <c r="K48" i="1" s="1"/>
  <c r="G48" i="1"/>
  <c r="G154" i="1"/>
  <c r="G31" i="1"/>
  <c r="G30" i="1"/>
  <c r="G183" i="1"/>
  <c r="G153" i="1"/>
  <c r="G62" i="1"/>
  <c r="G61" i="1"/>
  <c r="G12" i="1"/>
  <c r="G11" i="1"/>
  <c r="J152" i="1"/>
  <c r="K152" i="1" s="1"/>
  <c r="G152" i="1"/>
  <c r="J151" i="1"/>
  <c r="K151" i="1" s="1"/>
  <c r="G151" i="1"/>
  <c r="J150" i="1"/>
  <c r="K150" i="1" s="1"/>
  <c r="G150" i="1"/>
  <c r="G149" i="1"/>
  <c r="J148" i="1"/>
  <c r="K148" i="1" s="1"/>
  <c r="G148" i="1"/>
  <c r="J147" i="1"/>
  <c r="K147" i="1" s="1"/>
  <c r="G147" i="1"/>
  <c r="J146" i="1"/>
  <c r="K146" i="1" s="1"/>
  <c r="G146" i="1"/>
  <c r="J145" i="1"/>
  <c r="K145" i="1" s="1"/>
  <c r="G145" i="1"/>
  <c r="G144" i="1"/>
  <c r="J143" i="1"/>
  <c r="K143" i="1" s="1"/>
  <c r="G143" i="1"/>
  <c r="J142" i="1"/>
  <c r="K142" i="1" s="1"/>
  <c r="G142" i="1"/>
  <c r="J141" i="1"/>
  <c r="K141" i="1" s="1"/>
  <c r="G141" i="1"/>
  <c r="J140" i="1"/>
  <c r="K140" i="1" s="1"/>
  <c r="G140" i="1"/>
  <c r="J139" i="1"/>
  <c r="K139" i="1" s="1"/>
  <c r="G139" i="1"/>
  <c r="J29" i="1"/>
  <c r="K29" i="1" s="1"/>
  <c r="G29" i="1"/>
  <c r="G60" i="1"/>
  <c r="G59" i="1"/>
  <c r="J28" i="1"/>
  <c r="K28" i="1" s="1"/>
  <c r="G28" i="1"/>
  <c r="J138" i="1"/>
  <c r="K138" i="1" s="1"/>
  <c r="G138" i="1"/>
  <c r="G58" i="1"/>
  <c r="G137" i="1"/>
  <c r="J136" i="1"/>
  <c r="K136" i="1" s="1"/>
  <c r="G136" i="1"/>
  <c r="J135" i="1"/>
  <c r="K135" i="1" s="1"/>
  <c r="G135" i="1"/>
  <c r="J134" i="1"/>
  <c r="K134" i="1" s="1"/>
  <c r="G134" i="1"/>
  <c r="J133" i="1"/>
  <c r="K133" i="1" s="1"/>
  <c r="G133" i="1"/>
  <c r="J132" i="1"/>
  <c r="K132" i="1" s="1"/>
  <c r="G132" i="1"/>
  <c r="J131" i="1"/>
  <c r="K131" i="1" s="1"/>
  <c r="G131" i="1"/>
  <c r="G130" i="1"/>
  <c r="G129" i="1"/>
  <c r="G57" i="1"/>
  <c r="G128" i="1"/>
  <c r="G56" i="1"/>
  <c r="J55" i="1"/>
  <c r="K55" i="1" s="1"/>
  <c r="G55" i="1"/>
  <c r="J47" i="1"/>
  <c r="K47" i="1" s="1"/>
  <c r="G47" i="1"/>
  <c r="G127" i="1"/>
  <c r="J126" i="1"/>
  <c r="K126" i="1" s="1"/>
  <c r="G126" i="1"/>
  <c r="G125" i="1"/>
  <c r="G124" i="1"/>
  <c r="G123" i="1"/>
  <c r="G122" i="1"/>
  <c r="G121" i="1"/>
  <c r="G120" i="1"/>
  <c r="J119" i="1"/>
  <c r="K119" i="1" s="1"/>
  <c r="G119" i="1"/>
  <c r="G118" i="1"/>
  <c r="G117" i="1"/>
  <c r="G116" i="1"/>
  <c r="G115" i="1"/>
  <c r="J114" i="1"/>
  <c r="K114" i="1" s="1"/>
  <c r="G114" i="1"/>
  <c r="J113" i="1"/>
  <c r="K113" i="1" s="1"/>
  <c r="G113" i="1"/>
  <c r="J112" i="1"/>
  <c r="K112" i="1" s="1"/>
  <c r="G112" i="1"/>
  <c r="G111" i="1"/>
  <c r="G110" i="1"/>
  <c r="G109" i="1"/>
  <c r="J108" i="1"/>
  <c r="K108" i="1" s="1"/>
  <c r="G108" i="1"/>
  <c r="J107" i="1"/>
  <c r="K107" i="1" s="1"/>
  <c r="G107" i="1"/>
  <c r="J106" i="1"/>
  <c r="K106" i="1" s="1"/>
  <c r="G106" i="1"/>
  <c r="J105" i="1"/>
  <c r="K105" i="1" s="1"/>
  <c r="G105" i="1"/>
  <c r="J104" i="1"/>
  <c r="K104" i="1" s="1"/>
  <c r="G104" i="1"/>
  <c r="G103" i="1"/>
  <c r="G102" i="1"/>
  <c r="G101" i="1"/>
  <c r="J100" i="1"/>
  <c r="K100" i="1" s="1"/>
  <c r="G100" i="1"/>
  <c r="G99" i="1"/>
  <c r="J46" i="1"/>
  <c r="K46" i="1" s="1"/>
  <c r="G46" i="1"/>
  <c r="J98" i="1"/>
  <c r="K98" i="1" s="1"/>
  <c r="G98" i="1"/>
  <c r="J27" i="1"/>
  <c r="K27" i="1" s="1"/>
  <c r="G27" i="1"/>
  <c r="J26" i="1"/>
  <c r="K26" i="1" s="1"/>
  <c r="G26" i="1"/>
  <c r="J25" i="1"/>
  <c r="K25" i="1" s="1"/>
  <c r="G25" i="1"/>
  <c r="G24" i="1"/>
  <c r="G23" i="1"/>
  <c r="J22" i="1"/>
  <c r="K22" i="1" s="1"/>
  <c r="G22" i="1"/>
  <c r="J97" i="1"/>
  <c r="K97" i="1" s="1"/>
  <c r="G97" i="1"/>
  <c r="G45" i="1"/>
  <c r="G44" i="1"/>
  <c r="G96" i="1"/>
  <c r="G95" i="1"/>
  <c r="G94" i="1"/>
  <c r="G93" i="1"/>
  <c r="G92" i="1"/>
  <c r="G91" i="1"/>
  <c r="G90" i="1"/>
  <c r="G89" i="1"/>
  <c r="G88" i="1"/>
  <c r="G182" i="1"/>
  <c r="G181" i="1"/>
  <c r="G180" i="1"/>
  <c r="J21" i="1"/>
  <c r="K21" i="1" s="1"/>
  <c r="G21" i="1"/>
  <c r="J20" i="1"/>
  <c r="K20" i="1" s="1"/>
  <c r="G20" i="1"/>
  <c r="J19" i="1"/>
  <c r="K19" i="1" s="1"/>
  <c r="G19" i="1"/>
  <c r="J18" i="1"/>
  <c r="K18" i="1" s="1"/>
  <c r="G18" i="1"/>
  <c r="J87" i="1"/>
  <c r="K87" i="1" s="1"/>
  <c r="G87" i="1"/>
  <c r="G86" i="1"/>
  <c r="G85" i="1"/>
  <c r="G83" i="1"/>
  <c r="J82" i="1"/>
  <c r="K82" i="1" s="1"/>
  <c r="G82" i="1"/>
  <c r="J81" i="1"/>
  <c r="K81" i="1" s="1"/>
  <c r="G81" i="1"/>
  <c r="G80" i="1"/>
  <c r="J79" i="1"/>
  <c r="K79" i="1" s="1"/>
  <c r="G79" i="1"/>
  <c r="J179" i="1"/>
  <c r="K179" i="1" s="1"/>
  <c r="G179" i="1"/>
  <c r="G178" i="1"/>
  <c r="G177" i="1"/>
  <c r="G176" i="1"/>
  <c r="G175" i="1"/>
  <c r="J78" i="1"/>
  <c r="K78" i="1" s="1"/>
  <c r="G78" i="1"/>
  <c r="G77" i="1"/>
  <c r="G76" i="1"/>
  <c r="G75" i="1"/>
  <c r="G43" i="1"/>
  <c r="J42" i="1"/>
  <c r="K42" i="1" s="1"/>
  <c r="G42" i="1"/>
  <c r="J41" i="1"/>
  <c r="K41" i="1" s="1"/>
  <c r="G41" i="1"/>
  <c r="J74" i="1"/>
  <c r="K74" i="1" s="1"/>
  <c r="G74" i="1"/>
  <c r="J73" i="1"/>
  <c r="K73" i="1" s="1"/>
  <c r="G73" i="1"/>
  <c r="J72" i="1"/>
  <c r="K72" i="1" s="1"/>
  <c r="G72" i="1"/>
  <c r="J71" i="1"/>
  <c r="K71" i="1" s="1"/>
  <c r="G71" i="1"/>
  <c r="J17" i="1"/>
  <c r="K17" i="1" s="1"/>
  <c r="G17" i="1"/>
  <c r="J70" i="1"/>
  <c r="K70" i="1" s="1"/>
  <c r="G70" i="1"/>
  <c r="G208" i="1" l="1"/>
  <c r="G15" i="1"/>
  <c r="G173" i="1"/>
  <c r="G201" i="1"/>
  <c r="G53" i="1"/>
  <c r="G39" i="1"/>
  <c r="A12" i="1"/>
  <c r="A13" i="1" s="1"/>
  <c r="A14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41" i="1" s="1"/>
  <c r="A42" i="1" s="1"/>
  <c r="A43" i="1" s="1"/>
  <c r="A44" i="1" s="1"/>
  <c r="A45" i="1" s="1"/>
  <c r="A46" i="1" s="1"/>
  <c r="A47" i="1" s="1"/>
  <c r="A48" i="1" s="1"/>
  <c r="A50" i="1" s="1"/>
  <c r="A51" i="1" s="1"/>
  <c r="A52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71" i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l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3" i="1" l="1"/>
  <c r="A206" i="1" s="1"/>
  <c r="A207" i="1" s="1"/>
</calcChain>
</file>

<file path=xl/sharedStrings.xml><?xml version="1.0" encoding="utf-8"?>
<sst xmlns="http://schemas.openxmlformats.org/spreadsheetml/2006/main" count="2541" uniqueCount="983">
  <si>
    <t>SECTION III: Technical Specifications</t>
  </si>
  <si>
    <t>3.1 Technical Specifications</t>
  </si>
  <si>
    <t>Pak Red Crescent Teaching Hospital, 48km Manga Raiwind Road, Lahore.</t>
  </si>
  <si>
    <t>Department of Pharmacy</t>
  </si>
  <si>
    <t>Technical Specification of Surgical/Disposable items for FY- 2026-27</t>
  </si>
  <si>
    <t>Sr No.</t>
  </si>
  <si>
    <t>Item Desciption</t>
  </si>
  <si>
    <t>Balance Quantity</t>
  </si>
  <si>
    <t xml:space="preserve"> Quanitity</t>
  </si>
  <si>
    <t>Estimated Unit Cost</t>
  </si>
  <si>
    <t>Estimated Budget</t>
  </si>
  <si>
    <t>Remarks</t>
  </si>
  <si>
    <t>old rate</t>
  </si>
  <si>
    <t>New</t>
  </si>
  <si>
    <t>3 way Stopper</t>
  </si>
  <si>
    <t>Abdominal sponge 30cmx30cm</t>
  </si>
  <si>
    <t>Air way #2</t>
  </si>
  <si>
    <t>Air way #3</t>
  </si>
  <si>
    <t>Air way #4</t>
  </si>
  <si>
    <t>Air way #5</t>
  </si>
  <si>
    <t>Ambu Bag (Adult)</t>
  </si>
  <si>
    <t>Ambu Bag (Infant)</t>
  </si>
  <si>
    <t>Arabian passeries</t>
  </si>
  <si>
    <t>Biopsy Jar extra large</t>
  </si>
  <si>
    <t>Biopsy Jar Large</t>
  </si>
  <si>
    <t>Biopsy Jar Medium</t>
  </si>
  <si>
    <t>Biopsy Jar Small</t>
  </si>
  <si>
    <t>Black Silk # 2 (Curved) (Straight)</t>
  </si>
  <si>
    <t>Black Silk # 2/0 (straight)</t>
  </si>
  <si>
    <t>Black Silk # 3/0 (Curved) (Straight)</t>
  </si>
  <si>
    <t>Black Silk # 4/0 (Curved)</t>
  </si>
  <si>
    <t>Black Silk# 1</t>
  </si>
  <si>
    <t xml:space="preserve">Breathing Circuit ADULT </t>
  </si>
  <si>
    <t xml:space="preserve">Breathing Circuit Peads </t>
  </si>
  <si>
    <t>Breathing filter(ADULT + PAEDS)</t>
  </si>
  <si>
    <t>BT Set (JMS)</t>
  </si>
  <si>
    <t>BT Set China</t>
  </si>
  <si>
    <t>Bulb sucker</t>
  </si>
  <si>
    <t>Butterfly (scalp vein set) 24G, 22G</t>
  </si>
  <si>
    <t>Camera Sleeves</t>
  </si>
  <si>
    <t>Caston Bandages 4 inches</t>
  </si>
  <si>
    <t>Caston cotton 4 inch</t>
  </si>
  <si>
    <t>Caston cotton 6 inch</t>
  </si>
  <si>
    <t>Catgut #1 (Curved)</t>
  </si>
  <si>
    <t>catgut 2/0</t>
  </si>
  <si>
    <t>catgut 3/0</t>
  </si>
  <si>
    <t>catgut 4/0</t>
  </si>
  <si>
    <t>Chest Drain Bottle (Water underseal)</t>
  </si>
  <si>
    <t>Chest Tube# 22</t>
  </si>
  <si>
    <t>Chest Tube# 24</t>
  </si>
  <si>
    <t>Chest Tube# 26</t>
  </si>
  <si>
    <t>Chest Tube# 28</t>
  </si>
  <si>
    <t>Chest Tube# 30</t>
  </si>
  <si>
    <t>Chest Tube# 32</t>
  </si>
  <si>
    <t>Chest Tube#18</t>
  </si>
  <si>
    <t>Condom catherter External use.</t>
  </si>
  <si>
    <t>Cold Knife for DVIU</t>
  </si>
  <si>
    <t>Collin Knife</t>
  </si>
  <si>
    <t>Cord Clamp</t>
  </si>
  <si>
    <t>Cotton bandage 2 inch</t>
  </si>
  <si>
    <t>Cotton bandage 4 inches</t>
  </si>
  <si>
    <t>Cotton bandage 6 inches</t>
  </si>
  <si>
    <t>Cotton Roll 200gm</t>
  </si>
  <si>
    <t>Crepe Bandage 4 Inch</t>
  </si>
  <si>
    <t>Crepe Bandage 6 Inch</t>
  </si>
  <si>
    <t>Diathermy lead</t>
  </si>
  <si>
    <t>Digital thermometer</t>
  </si>
  <si>
    <t>Dignity sheet 60x90cm</t>
  </si>
  <si>
    <t>Disposable Appron Standard</t>
  </si>
  <si>
    <t xml:space="preserve">Disposable Syringe 3 CC </t>
  </si>
  <si>
    <t xml:space="preserve">Disposable Syringe 60CC </t>
  </si>
  <si>
    <t xml:space="preserve">Disposable Syringes 1 CC </t>
  </si>
  <si>
    <t xml:space="preserve">Disposable Syringes 10 CC </t>
  </si>
  <si>
    <t>Disposable Syringes 20 CC</t>
  </si>
  <si>
    <t xml:space="preserve">Disposable Syringes 50 CC </t>
  </si>
  <si>
    <t>Disposable Syringes 5CC</t>
  </si>
  <si>
    <t xml:space="preserve">Disposable Syringes Insulin 1 CC </t>
  </si>
  <si>
    <t xml:space="preserve">Disposable Syringes Long Noozle 60 CC </t>
  </si>
  <si>
    <t>DJ set 4.7 FR</t>
  </si>
  <si>
    <t>DJ set 6.0 FR</t>
  </si>
  <si>
    <t>ECG electrode (Adult &amp; Peads)</t>
  </si>
  <si>
    <t>ETT (All Size)</t>
  </si>
  <si>
    <t>Examination disposable Latex Gloves (Medium)</t>
  </si>
  <si>
    <t>Foley Catheter  No.16 Silicon</t>
  </si>
  <si>
    <t>Foley Catheter  No.18 Silicon</t>
  </si>
  <si>
    <t>Foley catheter 10</t>
  </si>
  <si>
    <t>Foley catheter 18 angel</t>
  </si>
  <si>
    <t>Foley Catheter 2 way 16 Fr</t>
  </si>
  <si>
    <t>Foley catheter 22, 3 way</t>
  </si>
  <si>
    <t>Foley catheter 24, 3 way</t>
  </si>
  <si>
    <t>Foley catheter 6</t>
  </si>
  <si>
    <t>Foley catheter 8</t>
  </si>
  <si>
    <t xml:space="preserve">Foley catheter12 </t>
  </si>
  <si>
    <t>Foley catheter16 Angel</t>
  </si>
  <si>
    <t>Foley's catheter 24 Fr Angel</t>
  </si>
  <si>
    <t>Glide wire 0.035</t>
  </si>
  <si>
    <t>Glucometer Strips  (On call Plus)</t>
  </si>
  <si>
    <t xml:space="preserve">Glycerin adult suppository </t>
  </si>
  <si>
    <t>Glycerin infant suppository</t>
  </si>
  <si>
    <t>Guide wire 0.035</t>
  </si>
  <si>
    <t xml:space="preserve">Hydrogen Peroxide 450ml </t>
  </si>
  <si>
    <t>ID band adult</t>
  </si>
  <si>
    <t>ID band peads</t>
  </si>
  <si>
    <t>IV Burette Set</t>
  </si>
  <si>
    <t>IV Line 22 G,  20G, 18G, 24G</t>
  </si>
  <si>
    <t>IV Set.</t>
  </si>
  <si>
    <t>IV Tube Extension</t>
  </si>
  <si>
    <t xml:space="preserve">Lancet Pricker </t>
  </si>
  <si>
    <t>Liga Clip 300</t>
  </si>
  <si>
    <t>Liga clip 400</t>
  </si>
  <si>
    <t>Liquid Paraffin 50ml</t>
  </si>
  <si>
    <t>Lp needle (All sizes)</t>
  </si>
  <si>
    <t>Mepore 9*25</t>
  </si>
  <si>
    <t>Methylated Spirit 120ml</t>
  </si>
  <si>
    <t>Glecreine pond 50g</t>
  </si>
  <si>
    <t>Nasal Bipp Pack (For ENT dressing)</t>
  </si>
  <si>
    <t>Nasal canuala Adult</t>
  </si>
  <si>
    <t>Nasal Canuala Paeds</t>
  </si>
  <si>
    <t xml:space="preserve">Nebulizer kit (Adult) </t>
  </si>
  <si>
    <t>Nebulizer Kit Paeds</t>
  </si>
  <si>
    <t>Nelaton Catheter  # 26</t>
  </si>
  <si>
    <t>Nelaton Catheter # 10</t>
  </si>
  <si>
    <t>Nelaton Catheter # 16 Fr</t>
  </si>
  <si>
    <t>Nelaton Catheter # 18 Fr</t>
  </si>
  <si>
    <t>Nelaton Catheter # 20 Fr</t>
  </si>
  <si>
    <t>Nelaton Catheter # 24</t>
  </si>
  <si>
    <t>Nelaton Catheter # 8</t>
  </si>
  <si>
    <t>NG Tube (All Size)</t>
  </si>
  <si>
    <t>Opsite 10*14</t>
  </si>
  <si>
    <t>Oxygen mask Adult &amp; Peads</t>
  </si>
  <si>
    <t>Pampers Adult size</t>
  </si>
  <si>
    <t>Pampers Newborn size</t>
  </si>
  <si>
    <t xml:space="preserve">Paracetamol suppositories 150mg </t>
  </si>
  <si>
    <t xml:space="preserve">Paracetamol suppositories 250mg </t>
  </si>
  <si>
    <t>PCN Set</t>
  </si>
  <si>
    <t>PDS 5/0 Double needle</t>
  </si>
  <si>
    <t>Plaster of Paris Bandage  4’’</t>
  </si>
  <si>
    <t>Plaster of Paris Bandage  6’’</t>
  </si>
  <si>
    <t>Plasti Bell (All Sizes)</t>
  </si>
  <si>
    <t>Polysling Ortho support</t>
  </si>
  <si>
    <t>Polythene Disposable Gloves</t>
  </si>
  <si>
    <t>Prolene Mesh# 15 x 15</t>
  </si>
  <si>
    <t>Prolene Mesh# 6 x 11</t>
  </si>
  <si>
    <t>Prolene#1 (curved)</t>
  </si>
  <si>
    <t>Prolene#2/0 (curved)</t>
  </si>
  <si>
    <t>Prolene#2/0 (Straight )</t>
  </si>
  <si>
    <t>Prolene#3/0 (curved double needle)</t>
  </si>
  <si>
    <t>Prolene#3/0 (cutting needle)</t>
  </si>
  <si>
    <t>Prolene#4/0 (curved)</t>
  </si>
  <si>
    <t>Prolene#5/0, double needle</t>
  </si>
  <si>
    <t>Prolene#6/0, double needle</t>
  </si>
  <si>
    <t>Prolene#7/0, double needle</t>
  </si>
  <si>
    <t>Pyodine Scrub 450 ml</t>
  </si>
  <si>
    <t>Pyodine Solution (50 ml)</t>
  </si>
  <si>
    <t>Pyodine solution 450ml</t>
  </si>
  <si>
    <t>REDVAC Drain Bottle</t>
  </si>
  <si>
    <t>REDVAC Drain Tube (All sizes)</t>
  </si>
  <si>
    <t>Ring passeries  sizes 1-9</t>
  </si>
  <si>
    <t>Sanitory Napkin</t>
  </si>
  <si>
    <t>Six shooter band</t>
  </si>
  <si>
    <t>Skin Stapler</t>
  </si>
  <si>
    <t>SPC Set</t>
  </si>
  <si>
    <t>Spongestone</t>
  </si>
  <si>
    <t>Suction catheter 14 Fr</t>
  </si>
  <si>
    <t>Suction Catheter 18 Fr</t>
  </si>
  <si>
    <t>Surgical Blade 11</t>
  </si>
  <si>
    <t>Surgical blade# 10</t>
  </si>
  <si>
    <t>Surgical blade# 15</t>
  </si>
  <si>
    <t>Surgical blade# 22</t>
  </si>
  <si>
    <t>Surgical blade# 23</t>
  </si>
  <si>
    <t>Surgical Gauze  10cmx10cm</t>
  </si>
  <si>
    <t>Surgical Gloves (All size )</t>
  </si>
  <si>
    <t xml:space="preserve">surgical tape 1 inch </t>
  </si>
  <si>
    <t>surgical tape 2 inches</t>
  </si>
  <si>
    <t>Surgical Tape 3 Inch</t>
  </si>
  <si>
    <t>Surgical Tape 4 Inch</t>
  </si>
  <si>
    <t>Tongue Depressor (sterlized)</t>
  </si>
  <si>
    <t>Transurethral resection of the prostate (TURP) Loop</t>
  </si>
  <si>
    <t>TURP relay hole</t>
  </si>
  <si>
    <t>Underwear female</t>
  </si>
  <si>
    <t>UPT kit</t>
  </si>
  <si>
    <t>Urine Bag China</t>
  </si>
  <si>
    <t>Urine Bag JMS</t>
  </si>
  <si>
    <t>Vaselline Nasal Pack (For ENT dressing)</t>
  </si>
  <si>
    <t>Vicryl #1 (curved)</t>
  </si>
  <si>
    <t>Vicryl #2-0 (curved)</t>
  </si>
  <si>
    <t>Vicryl #3/0 (curved)</t>
  </si>
  <si>
    <t>Vicryl #4/0 (curved)</t>
  </si>
  <si>
    <t>Vicryl #5/0 (curved)</t>
  </si>
  <si>
    <t>Vicryl #6/0 (curved)</t>
  </si>
  <si>
    <t>Yankauer Suction Set</t>
  </si>
  <si>
    <t>Ortho Implant kit</t>
  </si>
  <si>
    <t>Orthopedics</t>
  </si>
  <si>
    <t>Craniotomy Set</t>
  </si>
  <si>
    <t>Neurosurgery</t>
  </si>
  <si>
    <t>Laminectomy Set</t>
  </si>
  <si>
    <t>Prepared By</t>
  </si>
  <si>
    <t xml:space="preserve">Checked by </t>
  </si>
  <si>
    <t>Approved By</t>
  </si>
  <si>
    <t>Counter Sign</t>
  </si>
  <si>
    <t>Pharmacist, PRCTH</t>
  </si>
  <si>
    <t>Manager Pharamcy, PRCTH</t>
  </si>
  <si>
    <t>MS, PRCTH</t>
  </si>
  <si>
    <t>Principal PRCTH</t>
  </si>
  <si>
    <t>Neurosurgery department</t>
  </si>
  <si>
    <t>Butterfly (scalp vein set)</t>
  </si>
  <si>
    <t>Distilled water 5L Bottle</t>
  </si>
  <si>
    <t>Formalin soution 1L bottle</t>
  </si>
  <si>
    <t>Category</t>
  </si>
  <si>
    <t>Dressings</t>
  </si>
  <si>
    <t>Total</t>
  </si>
  <si>
    <t>Total Cost</t>
  </si>
  <si>
    <t>Orthopedics department  (Package )</t>
  </si>
  <si>
    <t>Grand Total Estimated Price</t>
  </si>
  <si>
    <t>Disposable items (Package 2)</t>
  </si>
  <si>
    <t>Dressings  (Package 3)</t>
  </si>
  <si>
    <t>Medical Devices (Package 4)</t>
  </si>
  <si>
    <t>Medicine  (Package 5)</t>
  </si>
  <si>
    <t>Surgical Disposables (Package 6)</t>
  </si>
  <si>
    <t>Sutures (Package 7)</t>
  </si>
  <si>
    <t>Essential Medicine/Drugs (Package 1)</t>
  </si>
  <si>
    <t>Techinical Specifications/ Demand List for Purchase of Medicine/ Drug Items  for FY- 2026-27</t>
  </si>
  <si>
    <t>Dosage form</t>
  </si>
  <si>
    <t>Genetric Name of Drug</t>
  </si>
  <si>
    <t>Strngth</t>
  </si>
  <si>
    <t>Pack Size</t>
  </si>
  <si>
    <t>Quantity</t>
  </si>
  <si>
    <t>Estimated Unit Price</t>
  </si>
  <si>
    <t>Total Price</t>
  </si>
  <si>
    <t>Anesthetic</t>
  </si>
  <si>
    <t>Injection</t>
  </si>
  <si>
    <t>Bupivacaine</t>
  </si>
  <si>
    <t>0.5% (5 mg/ml)</t>
  </si>
  <si>
    <t>10 ml vial/ampoule × 1</t>
  </si>
  <si>
    <t xml:space="preserve">Injection </t>
  </si>
  <si>
    <t>Bupivacaine (Heavy/Hyperbaric)</t>
  </si>
  <si>
    <t>15 mg/2 ml</t>
  </si>
  <si>
    <t>2 ml ampoule × 5</t>
  </si>
  <si>
    <t>Ketamine</t>
  </si>
  <si>
    <t>100 mg/2 ml (50 mg/ml)</t>
  </si>
  <si>
    <t>Lidocaine (Lignocaine) + Adrenaline (Epinephrine)</t>
  </si>
  <si>
    <t>Lidocaine 2% with Adrenaline 1:200,000 or 1:100,000)</t>
  </si>
  <si>
    <t>10 ml vial × 1</t>
  </si>
  <si>
    <t>Lidocaine (Lignocaine)</t>
  </si>
  <si>
    <t>2% (20 mg/ml)</t>
  </si>
  <si>
    <t>30 ml vial × 1</t>
  </si>
  <si>
    <t>Eye Drops</t>
  </si>
  <si>
    <t>Proparacaine Hydrochloride</t>
  </si>
  <si>
    <t>5 ml bottle</t>
  </si>
  <si>
    <t xml:space="preserve"> Antiemetic</t>
  </si>
  <si>
    <t>Ondansetron</t>
  </si>
  <si>
    <t>8 mg/4 ml (2 mg/ml)</t>
  </si>
  <si>
    <t>4 ml ampoule × 1</t>
  </si>
  <si>
    <t>Tablet</t>
  </si>
  <si>
    <t>Levosulpiride</t>
  </si>
  <si>
    <t>25 mg</t>
  </si>
  <si>
    <t>20 tablets</t>
  </si>
  <si>
    <t>8 mg</t>
  </si>
  <si>
    <t>10 tablets</t>
  </si>
  <si>
    <t xml:space="preserve"> Antifungal</t>
  </si>
  <si>
    <t>Amphotericin B</t>
  </si>
  <si>
    <t>50 mg</t>
  </si>
  <si>
    <t>1 vial × 1</t>
  </si>
  <si>
    <t>Drops</t>
  </si>
  <si>
    <t>Clotrimazole</t>
  </si>
  <si>
    <t>10 ml bottle</t>
  </si>
  <si>
    <t>Solution</t>
  </si>
  <si>
    <t>Clotrimazole (Topical)</t>
  </si>
  <si>
    <t>20 ml bottle</t>
  </si>
  <si>
    <t>Vaginal Tablet</t>
  </si>
  <si>
    <t>100 mg</t>
  </si>
  <si>
    <t>6 tablets</t>
  </si>
  <si>
    <t>500 mg</t>
  </si>
  <si>
    <t>1 tablet</t>
  </si>
  <si>
    <t>Cream</t>
  </si>
  <si>
    <t>Clotrimazole + Hydrocortisone</t>
  </si>
  <si>
    <t>1% + 1%</t>
  </si>
  <si>
    <t>20 g tube</t>
  </si>
  <si>
    <t>Ketoconazole</t>
  </si>
  <si>
    <t>10 g tube</t>
  </si>
  <si>
    <t>Diflucortolone Valerate + Isoconazole Nitrate</t>
  </si>
  <si>
    <t>Diflucortolone 0.1% + Isoconazole 1%</t>
  </si>
  <si>
    <t>15 g tube</t>
  </si>
  <si>
    <t>Fenticonazole Nitrate</t>
  </si>
  <si>
    <t>30 g tube</t>
  </si>
  <si>
    <t>Capsule</t>
  </si>
  <si>
    <t>Itraconazole</t>
  </si>
  <si>
    <t>10 capsules</t>
  </si>
  <si>
    <t>200 mg</t>
  </si>
  <si>
    <t>4 capsules</t>
  </si>
  <si>
    <t>Oral Drops/Suspension</t>
  </si>
  <si>
    <t>Nystatin</t>
  </si>
  <si>
    <t>100,000 units/ml</t>
  </si>
  <si>
    <t>50 ml bottle × 1</t>
  </si>
  <si>
    <t>Terbinafine</t>
  </si>
  <si>
    <t>250 mg</t>
  </si>
  <si>
    <t>14 tablets</t>
  </si>
  <si>
    <t>Voriconazole</t>
  </si>
  <si>
    <t>Analgesic / Antipyretic/ Anti imflamatory</t>
  </si>
  <si>
    <t>Etoricoxib</t>
  </si>
  <si>
    <t>120 mg</t>
  </si>
  <si>
    <t>60 mg</t>
  </si>
  <si>
    <t>90 mg</t>
  </si>
  <si>
    <t>Flurbiprofen</t>
  </si>
  <si>
    <t>Ibuprofen</t>
  </si>
  <si>
    <t>100 tablets</t>
  </si>
  <si>
    <t>Syrup</t>
  </si>
  <si>
    <t>100 mg/5 ml</t>
  </si>
  <si>
    <t>120 ml bottle</t>
  </si>
  <si>
    <t>200 mg/5 ml</t>
  </si>
  <si>
    <t>90 ml bottle</t>
  </si>
  <si>
    <t>Suxamethonium Chloride (Succinylcholine)</t>
  </si>
  <si>
    <t>100 mg/2 ml</t>
  </si>
  <si>
    <t>2 ml ampoule × 1</t>
  </si>
  <si>
    <t>Ketorolac Tromethamine</t>
  </si>
  <si>
    <t>30 mg/ml</t>
  </si>
  <si>
    <t>1 ml ampoule × 5</t>
  </si>
  <si>
    <t>Misoprostol + Diclofenac Sodium</t>
  </si>
  <si>
    <t>200 mcg + 50 mg</t>
  </si>
  <si>
    <t>Nimesulide</t>
  </si>
  <si>
    <t>Paracetamol + Orphenadrine Citrate</t>
  </si>
  <si>
    <t>Paracetamol 450 mg + Orphenadrine 35 mg</t>
  </si>
  <si>
    <t>Paracetamol</t>
  </si>
  <si>
    <t>100 mg/ml</t>
  </si>
  <si>
    <t>15 ml bottle</t>
  </si>
  <si>
    <t>20 mg/5 ml</t>
  </si>
  <si>
    <t>250 mg/5 ml</t>
  </si>
  <si>
    <t>Piroxicam Betacyclodextrin</t>
  </si>
  <si>
    <t>20 mg</t>
  </si>
  <si>
    <t>Procyclidine Hydrochloride</t>
  </si>
  <si>
    <t>10 mg/ml</t>
  </si>
  <si>
    <t>5 mg</t>
  </si>
  <si>
    <t>Mouthwash</t>
  </si>
  <si>
    <t>Benzydamine HCl + Chlorhexidine</t>
  </si>
  <si>
    <t>Benzydamine 0.15% + Chlorhexidine 0.2%</t>
  </si>
  <si>
    <t>200 ml bottle</t>
  </si>
  <si>
    <t>240 ml bottle</t>
  </si>
  <si>
    <t>Gel</t>
  </si>
  <si>
    <t>Inhalation Anaesthetic</t>
  </si>
  <si>
    <t>Isoflurane</t>
  </si>
  <si>
    <t>100ml USP Specification</t>
  </si>
  <si>
    <t>100 ml bottle</t>
  </si>
  <si>
    <t>Propofol</t>
  </si>
  <si>
    <t>10 mg/ml (10 ml vial)</t>
  </si>
  <si>
    <t>10 ml vial × 5</t>
  </si>
  <si>
    <t>Topical Solution</t>
  </si>
  <si>
    <t>50 ml bottle</t>
  </si>
  <si>
    <t>Antacid</t>
  </si>
  <si>
    <t>Aluminium Hydroxide + Magnesium Hydroxide Antacid</t>
  </si>
  <si>
    <t>Al(OH)₃ 250 mg + Mg(OH)₂ 250 mg/5 ml</t>
  </si>
  <si>
    <t>Sodium Bicarbonate (Sodamint)</t>
  </si>
  <si>
    <t>Anthelmintic</t>
  </si>
  <si>
    <t>Albendazole</t>
  </si>
  <si>
    <t>2 tablets</t>
  </si>
  <si>
    <t>Suspension</t>
  </si>
  <si>
    <t>200 mg/5 ml*</t>
  </si>
  <si>
    <t>Mebendazole</t>
  </si>
  <si>
    <t xml:space="preserve">Anti Diabetic </t>
  </si>
  <si>
    <t>Dapagliflozin + Metformin</t>
  </si>
  <si>
    <t>10 mg + 1000 mg</t>
  </si>
  <si>
    <t>10 mg + 500 mg</t>
  </si>
  <si>
    <t>Empagliflozin + Linagliptin + Metformin</t>
  </si>
  <si>
    <t>10 mg + 5 mg + 1000 mg</t>
  </si>
  <si>
    <t>12.5 mg + 12.5 mg + 1000 mg</t>
  </si>
  <si>
    <t>Glimepiride + Metformin</t>
  </si>
  <si>
    <t>1 mg + 500 mg</t>
  </si>
  <si>
    <t>Glimepiride</t>
  </si>
  <si>
    <t>1 mg</t>
  </si>
  <si>
    <t>30 tablets</t>
  </si>
  <si>
    <t>2 mg + 500 mg</t>
  </si>
  <si>
    <t>2 mg</t>
  </si>
  <si>
    <t>3 mg</t>
  </si>
  <si>
    <t>4 mg</t>
  </si>
  <si>
    <t>Biphasic Human Insulin 70/30</t>
  </si>
  <si>
    <t>100 IU/ml</t>
  </si>
  <si>
    <t>Regular Human Insulin</t>
  </si>
  <si>
    <t>Metformin + Sitagliptin</t>
  </si>
  <si>
    <t>1000 mg + 50 mg</t>
  </si>
  <si>
    <t>Metformin</t>
  </si>
  <si>
    <t>500 mg + 50 mg</t>
  </si>
  <si>
    <t>Antianginal (Nitrate)</t>
  </si>
  <si>
    <t>Sublingual Tablet</t>
  </si>
  <si>
    <t>Glyceryl Trinitrate (Nitroglycerin)</t>
  </si>
  <si>
    <t>0.5 mg</t>
  </si>
  <si>
    <t>Glyceryl Trinitrate (Nitroglycerin SR)</t>
  </si>
  <si>
    <t>2.6 mg</t>
  </si>
  <si>
    <t>6.4 mg</t>
  </si>
  <si>
    <t>Isosorbide Mononitrate</t>
  </si>
  <si>
    <t>Antibiotic- Penicillins &amp; β-Lactam/β-Lactamase Inhibitor Combinations</t>
  </si>
  <si>
    <t>Amoxicillin + Clavulanic Acid</t>
  </si>
  <si>
    <t>1.2 g IV</t>
  </si>
  <si>
    <t>457 mg/5 ml</t>
  </si>
  <si>
    <t>70 ml bottle</t>
  </si>
  <si>
    <t>Amoxicillin</t>
  </si>
  <si>
    <t>20 capsules</t>
  </si>
  <si>
    <t>Co-amoxiclav (Amoxicillin + Clavulanic Acid)</t>
  </si>
  <si>
    <t>1 g</t>
  </si>
  <si>
    <t>375 mg</t>
  </si>
  <si>
    <t>625 mg</t>
  </si>
  <si>
    <t>Co-amoxiclav</t>
  </si>
  <si>
    <t>156.25 mg/5 ml</t>
  </si>
  <si>
    <t>312.5 mg/5 ml</t>
  </si>
  <si>
    <t>Meropenem</t>
  </si>
  <si>
    <t>Piperacillin + Tazobactam</t>
  </si>
  <si>
    <t>2.25 g IV</t>
  </si>
  <si>
    <t>4.5 g IV</t>
  </si>
  <si>
    <t>Antibiotic- Cephalosporins</t>
  </si>
  <si>
    <t>Cefixime</t>
  </si>
  <si>
    <t>400 mg</t>
  </si>
  <si>
    <t>5 capsules</t>
  </si>
  <si>
    <t>Suspension (DS)</t>
  </si>
  <si>
    <t>30 ml bottle</t>
  </si>
  <si>
    <t>Cefoperazone + Sulbactam</t>
  </si>
  <si>
    <t>1 g IV</t>
  </si>
  <si>
    <t>2 g IV</t>
  </si>
  <si>
    <t>Ceftazidime</t>
  </si>
  <si>
    <t>Cefotaxime</t>
  </si>
  <si>
    <t>250 mg IV</t>
  </si>
  <si>
    <t>Ceftriaxone</t>
  </si>
  <si>
    <t>250 mg IM</t>
  </si>
  <si>
    <t>500 mg IV</t>
  </si>
  <si>
    <t>Cephradine</t>
  </si>
  <si>
    <t>60 ml bottle</t>
  </si>
  <si>
    <t>Antibiotic- Macrolides</t>
  </si>
  <si>
    <t>Azithromycin</t>
  </si>
  <si>
    <t>3 tablets</t>
  </si>
  <si>
    <t>200 mg/15 ml</t>
  </si>
  <si>
    <t>Clarithromycin</t>
  </si>
  <si>
    <t>125 mg</t>
  </si>
  <si>
    <t>Antibiotic- Fluoroquinolones</t>
  </si>
  <si>
    <t>Ear/Eye Drops</t>
  </si>
  <si>
    <t>Ciprofloxacin + Dexamethasone</t>
  </si>
  <si>
    <t>Ciprofloxacin 0.3% + Dexamethasone 0.1%</t>
  </si>
  <si>
    <t>Ear Drops</t>
  </si>
  <si>
    <t>Ciprofloxacin + Lidocaine (Lignocaine)</t>
  </si>
  <si>
    <t>Ciprofloxacin 0.3% + Lignocaine 2%</t>
  </si>
  <si>
    <t>Ciprofloxacin</t>
  </si>
  <si>
    <t>200mg/100ml</t>
  </si>
  <si>
    <t>100 ml infusion bottle × 1</t>
  </si>
  <si>
    <t>Eye/Ear Drops</t>
  </si>
  <si>
    <t>125 mg/5 ml</t>
  </si>
  <si>
    <t>Syrup/Suspension</t>
  </si>
  <si>
    <t>Levofloxacin</t>
  </si>
  <si>
    <t>500 mg/100 ml</t>
  </si>
  <si>
    <t>Moxifloxacin</t>
  </si>
  <si>
    <t>250 ml infusion bottle × 1</t>
  </si>
  <si>
    <t>Antibiotic-Tetracyclines</t>
  </si>
  <si>
    <t>Doxycycline</t>
  </si>
  <si>
    <t>Antibiotic- Oxazolidinones</t>
  </si>
  <si>
    <t>Linezolid</t>
  </si>
  <si>
    <t>600 mg</t>
  </si>
  <si>
    <t>300 ml infusion bag/bottle × 1</t>
  </si>
  <si>
    <t>150 ml bottle</t>
  </si>
  <si>
    <t>Antibiotic-Amphenicols</t>
  </si>
  <si>
    <t>Vancomycin</t>
  </si>
  <si>
    <t>Antibiotic-Aminoglycosides</t>
  </si>
  <si>
    <t>Gentamicin</t>
  </si>
  <si>
    <t>Betamethasone Valerate + Neomycin</t>
  </si>
  <si>
    <t>Betamethasone 0.1% + Neomycin 0.5%</t>
  </si>
  <si>
    <t>Amikacin</t>
  </si>
  <si>
    <t>250 mg/2 ml</t>
  </si>
  <si>
    <t>40 mg/ml</t>
  </si>
  <si>
    <t>80 mg/ml</t>
  </si>
  <si>
    <t>Nystatin + Neomycin + Bufexamac</t>
  </si>
  <si>
    <t>Nystatin 100,000 IU/g + Neomycin 0.5% + Bufexamac 5%</t>
  </si>
  <si>
    <t>Polymyxin B Sulphate + Propylene Glycol + Lidocaine (Lignocaine)</t>
  </si>
  <si>
    <t>5ml</t>
  </si>
  <si>
    <t>Triamcinolone + Neomycin + Gramicidin + Nystatin</t>
  </si>
  <si>
    <t>Triamcinolone 0.1% + Neomycin + Gramicidin + Nystatin</t>
  </si>
  <si>
    <t>Tobramycin + Dexamethasone</t>
  </si>
  <si>
    <t>Tobramycin 0.3% + Dexamethasone 0.1%</t>
  </si>
  <si>
    <t>Tobramycin</t>
  </si>
  <si>
    <t>Ointment</t>
  </si>
  <si>
    <t>Polymyxin B + Bacitracin + Lidocaine (Lignocaine)</t>
  </si>
  <si>
    <t>10g</t>
  </si>
  <si>
    <t>Polymyxin B + Bacitracin</t>
  </si>
  <si>
    <t>20g</t>
  </si>
  <si>
    <t>Antibiotic-Polypeptide Antibiotics</t>
  </si>
  <si>
    <t>Eye Ointment</t>
  </si>
  <si>
    <t>5g</t>
  </si>
  <si>
    <t>5 g tube</t>
  </si>
  <si>
    <t>Polymyxin B + Neomycin + Prednisolone</t>
  </si>
  <si>
    <t>Neomycin + Polymyxin B + Bacitracin + Lidocaine (Lignocaine)</t>
  </si>
  <si>
    <t>Nystatin + Neomycin + Gramicidin + Triamcinolone</t>
  </si>
  <si>
    <t>15g</t>
  </si>
  <si>
    <t>Antibiotic-Fusidanes</t>
  </si>
  <si>
    <t>Fusidic Acid</t>
  </si>
  <si>
    <t>Fusidic Acid + Hydrocortisone</t>
  </si>
  <si>
    <t>Fusidic Acid 2% + Hydrocortisone 1%</t>
  </si>
  <si>
    <t>Chloramphenicol + Hydrocortisone</t>
  </si>
  <si>
    <t>Chloramphenicol 1% + Hydrocortisone 0.5%</t>
  </si>
  <si>
    <t xml:space="preserve">Antibiotics-Antifolate </t>
  </si>
  <si>
    <t>Suspension/Syrup</t>
  </si>
  <si>
    <t>Sulfamethoxazole + Trimethoprim</t>
  </si>
  <si>
    <t>200 mg + 40 mg/5 ml</t>
  </si>
  <si>
    <t>400 mg + 80 mg</t>
  </si>
  <si>
    <t>Silver Sulfadiazine</t>
  </si>
  <si>
    <t>Antibiotics-Lincosamides</t>
  </si>
  <si>
    <t>Vaginal Cream</t>
  </si>
  <si>
    <t>Clindamycin Phosphate</t>
  </si>
  <si>
    <t>40 g tube</t>
  </si>
  <si>
    <t>Anticholinergic</t>
  </si>
  <si>
    <t>Atropine Sulphate</t>
  </si>
  <si>
    <t>1 mg/ml</t>
  </si>
  <si>
    <t>1 ml ampoule × 10</t>
  </si>
  <si>
    <t>Inhaler</t>
  </si>
  <si>
    <t>Ipratropium Bromide</t>
  </si>
  <si>
    <t>200 metered doses</t>
  </si>
  <si>
    <t>1 inhaler</t>
  </si>
  <si>
    <t>Anticoagulant</t>
  </si>
  <si>
    <t>Heparin</t>
  </si>
  <si>
    <t>5000 IU/ml</t>
  </si>
  <si>
    <t>5 ml vial × 1</t>
  </si>
  <si>
    <t>Enoxaparin</t>
  </si>
  <si>
    <t>0.4 ml</t>
  </si>
  <si>
    <t>Prefilled syringe × 2</t>
  </si>
  <si>
    <t>0.6 ml</t>
  </si>
  <si>
    <t>Antidepressant</t>
  </si>
  <si>
    <t>Amitriptyline</t>
  </si>
  <si>
    <t>Citalopram</t>
  </si>
  <si>
    <t>Clomipramine</t>
  </si>
  <si>
    <t>Dothiepin (Dosulepin)</t>
  </si>
  <si>
    <t>Escitalopram</t>
  </si>
  <si>
    <t>10 mg</t>
  </si>
  <si>
    <t>Imipramine</t>
  </si>
  <si>
    <t>50 tablets</t>
  </si>
  <si>
    <t>Nortriptyline</t>
  </si>
  <si>
    <t>Sertraline Hydrochloride</t>
  </si>
  <si>
    <t xml:space="preserve">Antidote </t>
  </si>
  <si>
    <t>Powder</t>
  </si>
  <si>
    <t>Activated Charcoal</t>
  </si>
  <si>
    <t>—</t>
  </si>
  <si>
    <t>100 g container</t>
  </si>
  <si>
    <t>Flumazenil</t>
  </si>
  <si>
    <t>100 mcg/ml</t>
  </si>
  <si>
    <t>5 ml ampoule × 1</t>
  </si>
  <si>
    <t>Anticonvulsants/ Antiepileptic</t>
  </si>
  <si>
    <t>Carbamazepine</t>
  </si>
  <si>
    <t>Divalproex Sodium</t>
  </si>
  <si>
    <t>Lacosamide</t>
  </si>
  <si>
    <t>Levetiracetam</t>
  </si>
  <si>
    <t>500 mg/5 ml</t>
  </si>
  <si>
    <t>Phenobarbitone</t>
  </si>
  <si>
    <t>Sodium Valproate</t>
  </si>
  <si>
    <t>30 capsules</t>
  </si>
  <si>
    <t>Antihistamine</t>
  </si>
  <si>
    <t>Acefylline + Diphenhydramine</t>
  </si>
  <si>
    <t>120ml</t>
  </si>
  <si>
    <t>Ammonium Chloride + Diphenhydramine</t>
  </si>
  <si>
    <t>Cetirizine</t>
  </si>
  <si>
    <t>5 mg/5 ml</t>
  </si>
  <si>
    <t>Nasal Spray</t>
  </si>
  <si>
    <t>Cromolyn Sodium</t>
  </si>
  <si>
    <t>4% (20 mg/spray)</t>
  </si>
  <si>
    <t>Chlorpheniramine Maleate</t>
  </si>
  <si>
    <t>Diphenhydramine + Dextromethorphan</t>
  </si>
  <si>
    <t>Ebastine</t>
  </si>
  <si>
    <t>Fexofenadine</t>
  </si>
  <si>
    <t>Loratadine</t>
  </si>
  <si>
    <t>Olopatadine</t>
  </si>
  <si>
    <t>Dimenhydrinate</t>
  </si>
  <si>
    <t>12.5 mg/5 ml</t>
  </si>
  <si>
    <t>Cardiovascular – Antianginal / Heart Failure / Cardiac Support</t>
  </si>
  <si>
    <t>Acetazolamide</t>
  </si>
  <si>
    <t>Isosorbide Dinitrate</t>
  </si>
  <si>
    <t>0.5 mg/ml</t>
  </si>
  <si>
    <t>10 ml ampoule × 1</t>
  </si>
  <si>
    <t>Cardiovascular – Antihypertensives (ACE inhibitors, ARBs, CCBs, Beta blockers, Vasodilators, Central agents)</t>
  </si>
  <si>
    <t>Amlodipine + Valsartan + Hydrochlorothiazide</t>
  </si>
  <si>
    <t>10 mg + 160 mg + 25 mg</t>
  </si>
  <si>
    <t>5 mg + 160 mg + 12.5 mg</t>
  </si>
  <si>
    <t>Amlodipine + Valsartan</t>
  </si>
  <si>
    <t>10 mg + 160 mg</t>
  </si>
  <si>
    <t>5 mg + 160 mg</t>
  </si>
  <si>
    <t>5 mg + 80 mg</t>
  </si>
  <si>
    <t>Amlodipine</t>
  </si>
  <si>
    <t>Telmisartan + Amlodipine</t>
  </si>
  <si>
    <t>40 mg + 5 mg</t>
  </si>
  <si>
    <t>80 mg + 5 mg</t>
  </si>
  <si>
    <t>Telmisartan</t>
  </si>
  <si>
    <t>40 mg</t>
  </si>
  <si>
    <t>Losartan Potassium</t>
  </si>
  <si>
    <t>Lisinopril</t>
  </si>
  <si>
    <t>Captopril</t>
  </si>
  <si>
    <t>Atenolol</t>
  </si>
  <si>
    <t>28 tablets</t>
  </si>
  <si>
    <t>Bisoprolol</t>
  </si>
  <si>
    <t>2.5 mg</t>
  </si>
  <si>
    <t>Carvedilol</t>
  </si>
  <si>
    <t>12.5 mg</t>
  </si>
  <si>
    <t>3.125 mg</t>
  </si>
  <si>
    <t>6.25 mg</t>
  </si>
  <si>
    <t>Nebivolol</t>
  </si>
  <si>
    <t>Propranolol</t>
  </si>
  <si>
    <t>Labetalol</t>
  </si>
  <si>
    <t>5 mg/ml (20 mg/4 ml or 100 mg/20 ml varies)</t>
  </si>
  <si>
    <t>Hydralazine</t>
  </si>
  <si>
    <t>Methyldopa</t>
  </si>
  <si>
    <t>Verapamil Hydrochloride</t>
  </si>
  <si>
    <t>2.5 mg/ml</t>
  </si>
  <si>
    <t>Nifedipine</t>
  </si>
  <si>
    <t>100 capsules</t>
  </si>
  <si>
    <t>Cardiovascular – Lipid Lowering Agents (Statins &amp; combinations)</t>
  </si>
  <si>
    <t>Atorvastatin</t>
  </si>
  <si>
    <t>Rosuvastatin + Ezetimibe</t>
  </si>
  <si>
    <t>10 mg + 10 mg</t>
  </si>
  <si>
    <t>Rosuvastatin</t>
  </si>
  <si>
    <t>Cardiovascular – Antiplatelet / Antithrombotic Agents</t>
  </si>
  <si>
    <t>Aspirin + Clopidogrel</t>
  </si>
  <si>
    <t>75 mg + 75 mg</t>
  </si>
  <si>
    <t>Aspirin (Acetylsalicylic Acid)</t>
  </si>
  <si>
    <t>300 mg</t>
  </si>
  <si>
    <t>75 mg</t>
  </si>
  <si>
    <t>Cardiovascular – Antiarrhythmics</t>
  </si>
  <si>
    <t>Amiodarone Hydrochloride</t>
  </si>
  <si>
    <t>150 mg/3 ml</t>
  </si>
  <si>
    <t>3 ml ampoule × 6</t>
  </si>
  <si>
    <t>80 mg</t>
  </si>
  <si>
    <t>Metoprolol Tartrate</t>
  </si>
  <si>
    <t>5 ml ampoule × 5</t>
  </si>
  <si>
    <t>Cardiovascular - Vasodilator</t>
  </si>
  <si>
    <t>Cardiovascular – Vasopressors / Emergency Cardiac Drugs</t>
  </si>
  <si>
    <t>Adrenaline (Epinephrine)</t>
  </si>
  <si>
    <t>Noradrenaline (Norepinephrine)</t>
  </si>
  <si>
    <t>4 mg/4 ml</t>
  </si>
  <si>
    <t>4 ml ampoule × 10</t>
  </si>
  <si>
    <t>Phenylephrine Hydrochloride</t>
  </si>
  <si>
    <t>Terlipressin</t>
  </si>
  <si>
    <t>8.5 ml vial/ampoule × 1</t>
  </si>
  <si>
    <t>Respiratory – Bronchodilators</t>
  </si>
  <si>
    <t>Salbutamol</t>
  </si>
  <si>
    <t>5 mg/ml</t>
  </si>
  <si>
    <t>2 mg/5 ml</t>
  </si>
  <si>
    <t>Anti-inflammatory Enzyme</t>
  </si>
  <si>
    <t>Serratiopeptidase</t>
  </si>
  <si>
    <t>Antimalarial</t>
  </si>
  <si>
    <t>Artemether + Lumefantrine</t>
  </si>
  <si>
    <t>15 mg + 90 mg</t>
  </si>
  <si>
    <t>40 mg + 240 mg</t>
  </si>
  <si>
    <t>24 tablets</t>
  </si>
  <si>
    <t>80 mg + 480 mg</t>
  </si>
  <si>
    <t>Chloroquine Phosphate</t>
  </si>
  <si>
    <t>50 mg/5 ml</t>
  </si>
  <si>
    <t>Sulfadoxine + Pyrimethamine</t>
  </si>
  <si>
    <t>500 mg + 25 mg</t>
  </si>
  <si>
    <t>Antiprotozoal</t>
  </si>
  <si>
    <t>Diloxanide + Metronidazole</t>
  </si>
  <si>
    <t>Diloxanide 125 mg + Metronidazole 125 mg/5 ml</t>
  </si>
  <si>
    <t>Metronidazole</t>
  </si>
  <si>
    <t>Vaginal Gel</t>
  </si>
  <si>
    <t>37.5 mg</t>
  </si>
  <si>
    <t>Antipsychotic</t>
  </si>
  <si>
    <t>Haloperidol</t>
  </si>
  <si>
    <t>5 mg / 10 mg</t>
  </si>
  <si>
    <t>Chlorpromazine Hydrochloride</t>
  </si>
  <si>
    <t>25 mg/ml</t>
  </si>
  <si>
    <t>Aripiprazole</t>
  </si>
  <si>
    <t>14 tablets*</t>
  </si>
  <si>
    <t>Chlorpromazine</t>
  </si>
  <si>
    <t>Clozapine</t>
  </si>
  <si>
    <t>Olanzapine</t>
  </si>
  <si>
    <t>Quetiapine</t>
  </si>
  <si>
    <t>Risperidone</t>
  </si>
  <si>
    <t>Antispasmodic</t>
  </si>
  <si>
    <t>Drotaverine Hydrochloride</t>
  </si>
  <si>
    <t>Phloroglucinol</t>
  </si>
  <si>
    <t>20 tablets*</t>
  </si>
  <si>
    <t xml:space="preserve">Antiviral </t>
  </si>
  <si>
    <t>Acyclovir</t>
  </si>
  <si>
    <t>35 tablets</t>
  </si>
  <si>
    <t xml:space="preserve">Bronchodilator </t>
  </si>
  <si>
    <t>Acefylline Piperazine</t>
  </si>
  <si>
    <t>Aminophylline + Diphenhydramine + Ammonium Chloride + Menthol</t>
  </si>
  <si>
    <t>Aminophylline</t>
  </si>
  <si>
    <t>Bamiphylline</t>
  </si>
  <si>
    <t>10 ml ampoule × 10</t>
  </si>
  <si>
    <t>Terbutaline</t>
  </si>
  <si>
    <t>1.5 mg/5 ml</t>
  </si>
  <si>
    <t>Cerumenolytic      (Ear Preparation)</t>
  </si>
  <si>
    <t>Soda Glycerin</t>
  </si>
  <si>
    <t>Sodium Bicarbonate + Glycerin</t>
  </si>
  <si>
    <t>15ml</t>
  </si>
  <si>
    <t>Cholinesterase Inhibitor</t>
  </si>
  <si>
    <t>Neostigmine Methylsulfate</t>
  </si>
  <si>
    <t>Contrast Media/ Agents</t>
  </si>
  <si>
    <t>Injection/Contrast Solution</t>
  </si>
  <si>
    <t>Sodium Amidotrizoate + Meglumine Amidotrizoate</t>
  </si>
  <si>
    <t>76% w/v</t>
  </si>
  <si>
    <t>100 ml bottle/vial × 1</t>
  </si>
  <si>
    <t>Powder (Contrast Media)</t>
  </si>
  <si>
    <t>Barium Sulphate</t>
  </si>
  <si>
    <t>100% w/v</t>
  </si>
  <si>
    <t>100 g bottle/pack</t>
  </si>
  <si>
    <t>Injection (Contrast Media)</t>
  </si>
  <si>
    <t>Iopromide</t>
  </si>
  <si>
    <t>100 ml vial × 1</t>
  </si>
  <si>
    <t>Diuretics</t>
  </si>
  <si>
    <t>Spironolactone + Furosemide</t>
  </si>
  <si>
    <t>50 mg + 20 mg</t>
  </si>
  <si>
    <t>100 mg + 40 mg</t>
  </si>
  <si>
    <t>Spironolactone</t>
  </si>
  <si>
    <t>Furosemide</t>
  </si>
  <si>
    <t>40 mg/2 ml</t>
  </si>
  <si>
    <t>2 ml ampoule × 10</t>
  </si>
  <si>
    <t>Electrolyte Supplement</t>
  </si>
  <si>
    <t>Magnesium Sulphate</t>
  </si>
  <si>
    <t>50% (500 mg/ml</t>
  </si>
  <si>
    <t>Calcium Gluconate</t>
  </si>
  <si>
    <t>Potassium Chloride (KCl)</t>
  </si>
  <si>
    <t>15% (2 mEq/ml)</t>
  </si>
  <si>
    <t>20 ml ampoule × 10</t>
  </si>
  <si>
    <t>Moisturizing Gel</t>
  </si>
  <si>
    <t>90 g tube</t>
  </si>
  <si>
    <t>Endocrine</t>
  </si>
  <si>
    <t>Dinoprost (Prostaglandin F2α)</t>
  </si>
  <si>
    <t>Dinoprostone (PGE2)</t>
  </si>
  <si>
    <t>4 tablets</t>
  </si>
  <si>
    <t>Exemestane</t>
  </si>
  <si>
    <t>Letrozole</t>
  </si>
  <si>
    <t>Misoprostol</t>
  </si>
  <si>
    <t>200 mcg</t>
  </si>
  <si>
    <t>Gonadotropin / Fertility Agent</t>
  </si>
  <si>
    <t>Human Chorionic Gonadotropin (hCG)</t>
  </si>
  <si>
    <t>5000 IU</t>
  </si>
  <si>
    <t>1 vial + diluent × 1</t>
  </si>
  <si>
    <t>Antiulcer agents/  Gastric acid lowering agents</t>
  </si>
  <si>
    <t>Famotidine</t>
  </si>
  <si>
    <t>40 mg/5 ml</t>
  </si>
  <si>
    <t>Folate Supplement/ Hematinic</t>
  </si>
  <si>
    <t>Sachet</t>
  </si>
  <si>
    <t>Folate Supplement (Folic Acid)</t>
  </si>
  <si>
    <t>2000 mg + 400 mcg*</t>
  </si>
  <si>
    <t>30 sachets</t>
  </si>
  <si>
    <t>L-Methylfolate</t>
  </si>
  <si>
    <t>400 mcg</t>
  </si>
  <si>
    <t>Myo-Inositol + Folic Acid</t>
  </si>
  <si>
    <t>Myo-Inositol 2000 mg + Folic Acid 400 mcg</t>
  </si>
  <si>
    <t>Folic Acid</t>
  </si>
  <si>
    <t>Polysaccharide Iron Complex</t>
  </si>
  <si>
    <t>150 mg</t>
  </si>
  <si>
    <t>400mg/200ml</t>
  </si>
  <si>
    <t>200 ml infusion bottle × 1</t>
  </si>
  <si>
    <t>Iron Pyrophosphate + Vitamin C + Vitamin B12</t>
  </si>
  <si>
    <t>L-Methylfolate Calcium</t>
  </si>
  <si>
    <t>100ml</t>
  </si>
  <si>
    <t>Tablet/Capsule</t>
  </si>
  <si>
    <t>Ferrous Sulphate</t>
  </si>
  <si>
    <t>Iron (III) Hydroxide Polymaltose</t>
  </si>
  <si>
    <t>50 mg/ml</t>
  </si>
  <si>
    <t>10 ml bottle*</t>
  </si>
  <si>
    <t>Bottle*</t>
  </si>
  <si>
    <t>Iron + Folic Acid</t>
  </si>
  <si>
    <t>Ferrous salt equivalent + Folic Acid 400 mcg</t>
  </si>
  <si>
    <t>10 tablets*</t>
  </si>
  <si>
    <t>Iron + Vitamin C + Vitamin B12</t>
  </si>
  <si>
    <t>Iron pyrophosphate 14-30mg, vitamin c 40-100mg and vitamin B 12, 2.5-10mcg</t>
  </si>
  <si>
    <t>10 sachets*</t>
  </si>
  <si>
    <t>Hemostatic / Antifibrinolytic</t>
  </si>
  <si>
    <t>Tranexamic Acid</t>
  </si>
  <si>
    <t>10% w/v</t>
  </si>
  <si>
    <t>90 tablets*</t>
  </si>
  <si>
    <t>Hydantoin Anticonvulsant</t>
  </si>
  <si>
    <t>Phenytoin Sodium</t>
  </si>
  <si>
    <t>Phenytoin</t>
  </si>
  <si>
    <t>Hypotonic Crystalloid Fluid</t>
  </si>
  <si>
    <t>Infusion</t>
  </si>
  <si>
    <t>Sodium Chloride 0.45% (Half Normal Saline)</t>
  </si>
  <si>
    <t>1000 ml bag</t>
  </si>
  <si>
    <t>500 ml bag</t>
  </si>
  <si>
    <t>Immunizing Agent</t>
  </si>
  <si>
    <t>Tetanus Toxoid Vaccine</t>
  </si>
  <si>
    <t>5 Lf units/0.5 ml</t>
  </si>
  <si>
    <t>1 vial*</t>
  </si>
  <si>
    <t>Immunoglobulin / Passive Immunization</t>
  </si>
  <si>
    <t>Rho(D) Immune Globulin</t>
  </si>
  <si>
    <t>300 mcg</t>
  </si>
  <si>
    <t>Inotrope</t>
  </si>
  <si>
    <t>Dobutamine</t>
  </si>
  <si>
    <t>250 mg/20 ml</t>
  </si>
  <si>
    <t>Dopamine Hydrochloride</t>
  </si>
  <si>
    <t>5 ml ampoule/bottle × 1</t>
  </si>
  <si>
    <t>IV Fluid Electrolytes/ Hydration/ Large Parenterals</t>
  </si>
  <si>
    <t>Dextrose 5% (Glucose 5%)</t>
  </si>
  <si>
    <t>Dextrose + Sodium Chloride (Dextrose Saline)</t>
  </si>
  <si>
    <t xml:space="preserve">5% Dextrose + 0.9% NaCl </t>
  </si>
  <si>
    <t>1000 ml bottle/bag</t>
  </si>
  <si>
    <t>5% Dextrose + 0.9% NaCl</t>
  </si>
  <si>
    <t>500 ml bottle/bag</t>
  </si>
  <si>
    <t>Dextrose + Sodium Chloride (1/5 Normal Saline)</t>
  </si>
  <si>
    <t>Dextrose + 0.18% NaCl</t>
  </si>
  <si>
    <t>Dextrose (Glucose)</t>
  </si>
  <si>
    <t>1000 ml bottle</t>
  </si>
  <si>
    <t>500 ml bottle</t>
  </si>
  <si>
    <t>20 ml vial × 1</t>
  </si>
  <si>
    <t>Sodium Chloride (Normal Saline)</t>
  </si>
  <si>
    <t>Hartmann’s Solution (Ringer Lactate)</t>
  </si>
  <si>
    <t>Laxative</t>
  </si>
  <si>
    <t>Liquid Paraffin + Magnesium Hydroxide</t>
  </si>
  <si>
    <t>Bisacodyl</t>
  </si>
  <si>
    <t>Lactulose</t>
  </si>
  <si>
    <t>3.35 g/5 ml</t>
  </si>
  <si>
    <t>Enema/Solution</t>
  </si>
  <si>
    <t>Sodium Biphosphate + Sodium Phosphate</t>
  </si>
  <si>
    <t>45ml</t>
  </si>
  <si>
    <t>45 ml bottle</t>
  </si>
  <si>
    <t>Sodium Picosulphate</t>
  </si>
  <si>
    <t>7.5 mg/ml</t>
  </si>
  <si>
    <t>66.7 g/100 ml</t>
  </si>
  <si>
    <t>Leukotriene Receptor Antagonist/ Mucolytic agent</t>
  </si>
  <si>
    <t>Montelukast</t>
  </si>
  <si>
    <t>Sachets</t>
  </si>
  <si>
    <t>Acetylcysteine</t>
  </si>
  <si>
    <t>600 mg sachet</t>
  </si>
  <si>
    <t xml:space="preserve"> Multivitamin/ Minerals/ Supplements </t>
  </si>
  <si>
    <t>Calcium Carbonate + Vitamin D</t>
  </si>
  <si>
    <t>Ca 500 mg + Vit D3 400 IU</t>
  </si>
  <si>
    <t>Tablets</t>
  </si>
  <si>
    <t>Calcium Carbonate + Magnesium Carbonate</t>
  </si>
  <si>
    <t>Coenzyme Q10</t>
  </si>
  <si>
    <t>Cholecalciferol (Vitamin D3)</t>
  </si>
  <si>
    <t>200,000 IU</t>
  </si>
  <si>
    <t>Capsules</t>
  </si>
  <si>
    <t>50,000 IU</t>
  </si>
  <si>
    <t>Chewable Tablet</t>
  </si>
  <si>
    <t>600 IU</t>
  </si>
  <si>
    <t>Oral Drops</t>
  </si>
  <si>
    <t>400 IU</t>
  </si>
  <si>
    <t>1000 IU/10 ml</t>
  </si>
  <si>
    <t>Effervescent Calcium Supplement</t>
  </si>
  <si>
    <t>Calcium 1000 mg</t>
  </si>
  <si>
    <t>10 tablets tube × 1</t>
  </si>
  <si>
    <t>Mecobalamin (Methylcobalamin)</t>
  </si>
  <si>
    <t>500 mcg</t>
  </si>
  <si>
    <t>Multivitamin + Iron</t>
  </si>
  <si>
    <t>Multivitamin + Vitamin B Complex</t>
  </si>
  <si>
    <t>Vitamin A + Vitamin D3 + Vitamin C + Vitamin B1 + Vitamin B2 + Vitamin B6 + Vitamin B12 + Nicotinamide</t>
  </si>
  <si>
    <t>Vitamin A 5000IU+ Vitamin D3 400 IU + Vitamin C 75mg + Vitamin B1 1.5mg+ Vitamin B2 1.7mg + Vitamin B6 2mg + Vitamin B12 6mcg + Nicotinamide 20mg</t>
  </si>
  <si>
    <t>Folic Acid + Iron Hydroxide Polymaltose Complex</t>
  </si>
  <si>
    <t>100 mg + 0.35 mg</t>
  </si>
  <si>
    <t>Vitamin B Complex (Neurobion: B1+B6+B12)</t>
  </si>
  <si>
    <t>B1 100 mg + B6 100 mg + B12 1000 mcg/ml</t>
  </si>
  <si>
    <t>3 ml ampoule × 5</t>
  </si>
  <si>
    <t>Capsule/Tablet</t>
  </si>
  <si>
    <t>Calcium + Vitamin D</t>
  </si>
  <si>
    <t>Calcum carbonate 1250mg, vitmin 200IU</t>
  </si>
  <si>
    <t>30 capsules/tablets</t>
  </si>
  <si>
    <t>Vitamin B Complex</t>
  </si>
  <si>
    <t>Vitamin B1 100MG, Vitamin B6 200mg, Vitamin B12 200mcg</t>
  </si>
  <si>
    <t>Pack size not specified</t>
  </si>
  <si>
    <t>Vitamin K (Phytonadione)</t>
  </si>
  <si>
    <t>Zinc</t>
  </si>
  <si>
    <t>Mydriatic / Cycloplegic</t>
  </si>
  <si>
    <t>Cyclopentolate Hydrochloride</t>
  </si>
  <si>
    <t>Tropicamide</t>
  </si>
  <si>
    <t>Mydriatic Agent</t>
  </si>
  <si>
    <t>Narcotics Analgesic</t>
  </si>
  <si>
    <t>Tramadol Hydrochloride</t>
  </si>
  <si>
    <t>Nalbuphine Hydrochloride</t>
  </si>
  <si>
    <t>20 mg/2 ml</t>
  </si>
  <si>
    <t>Paracetamol + Tramadol</t>
  </si>
  <si>
    <t>Paracetamol 325 mg + Tramadol 37.5 mg</t>
  </si>
  <si>
    <t>Benzodiazepines / Sedatives / Anxiolytics</t>
  </si>
  <si>
    <t>Alprazolam</t>
  </si>
  <si>
    <t>0.25 mg</t>
  </si>
  <si>
    <t>Bromazepam</t>
  </si>
  <si>
    <t>Diazepam</t>
  </si>
  <si>
    <t>10 mg/2 ml</t>
  </si>
  <si>
    <t>Lorazepam</t>
  </si>
  <si>
    <t>Midazolam</t>
  </si>
  <si>
    <t>Clonazepam</t>
  </si>
  <si>
    <t>Muscle Relaxant</t>
  </si>
  <si>
    <t>Atracurium Besylate</t>
  </si>
  <si>
    <t>30 mg/3 ml</t>
  </si>
  <si>
    <t>Tizanidine</t>
  </si>
  <si>
    <t>Opthamic Drops</t>
  </si>
  <si>
    <t>Polyvinyl Alcohol</t>
  </si>
  <si>
    <t>Dextran + Hypromellose</t>
  </si>
  <si>
    <t>Dextran 0.1% + Hypromellose 0.3%</t>
  </si>
  <si>
    <t>Strip</t>
  </si>
  <si>
    <t>Fluorescein Sodium</t>
  </si>
  <si>
    <t>100 strips pack</t>
  </si>
  <si>
    <t>Timolol Maleate</t>
  </si>
  <si>
    <t>Pilocarpine Hydrochloride</t>
  </si>
  <si>
    <t>2% / 4%</t>
  </si>
  <si>
    <t>Oral Hygiene Preparation</t>
  </si>
  <si>
    <t>Fluoride Mouthwash</t>
  </si>
  <si>
    <t>Sodium Fluoride 0.05%</t>
  </si>
  <si>
    <t>Oral Rehydration Solution</t>
  </si>
  <si>
    <t>Oral Rehydration Salts (ORS)</t>
  </si>
  <si>
    <t>Standard ORS formula</t>
  </si>
  <si>
    <t>1 sachet</t>
  </si>
  <si>
    <t>Diuretic</t>
  </si>
  <si>
    <t>Mannitol</t>
  </si>
  <si>
    <t>500 ml bottle × 1</t>
  </si>
  <si>
    <t>Ovulation Inducer (SERM)</t>
  </si>
  <si>
    <t>Clomifene Citrate</t>
  </si>
  <si>
    <t>Ethinyl estradiol and norethindrone (HRT)</t>
  </si>
  <si>
    <t>2.5 mcg-0.5 mg; 5 mcg-1 mg</t>
  </si>
  <si>
    <t>Parenteral Iron Preparation</t>
  </si>
  <si>
    <t>Iron Sucrose</t>
  </si>
  <si>
    <t>20 mg/m</t>
  </si>
  <si>
    <t>Pediatric IV Fluid</t>
  </si>
  <si>
    <t>Dextrose + Sodium Chloride (Paediatric Solution)</t>
  </si>
  <si>
    <t>500ml</t>
  </si>
  <si>
    <t>Plasma Expander (Colloid)</t>
  </si>
  <si>
    <t>Modified Fluid Gelatin (Succinylated Gelatin)</t>
  </si>
  <si>
    <t>Human Albumin</t>
  </si>
  <si>
    <t>100 ml bottle × 1</t>
  </si>
  <si>
    <t>Polygeline</t>
  </si>
  <si>
    <t>Progestin Hormone</t>
  </si>
  <si>
    <t>Hydroxyprogesterone Caproate</t>
  </si>
  <si>
    <t>250 mg/ml</t>
  </si>
  <si>
    <t>Norethisterone</t>
  </si>
  <si>
    <t>Progesterone</t>
  </si>
  <si>
    <t>10 tablets/capsules</t>
  </si>
  <si>
    <t>Prokinetic Agent/ Antiemetics/GIT</t>
  </si>
  <si>
    <t>Metoclopramide</t>
  </si>
  <si>
    <t>Itopride</t>
  </si>
  <si>
    <t>Itopride Hydrochloride</t>
  </si>
  <si>
    <t>Domperidone</t>
  </si>
  <si>
    <t>5 mg/5ml</t>
  </si>
  <si>
    <t>Proton Pump Inhibitor (PPI)</t>
  </si>
  <si>
    <t>Esomeprazole</t>
  </si>
  <si>
    <t>14 capsules</t>
  </si>
  <si>
    <t>Omeprazole</t>
  </si>
  <si>
    <t>Dexlansoprazole</t>
  </si>
  <si>
    <t>30 mg</t>
  </si>
  <si>
    <t>Pantoprazole</t>
  </si>
  <si>
    <t>Sedative / Alpha-2 Agonist</t>
  </si>
  <si>
    <t>Dexmedetomidine Hydrochloride</t>
  </si>
  <si>
    <t>200 mcg IV</t>
  </si>
  <si>
    <t>2 ml vial × 1</t>
  </si>
  <si>
    <t>Steroids</t>
  </si>
  <si>
    <t>Nebulization Respule</t>
  </si>
  <si>
    <t>Beclomethasone Dipropionate</t>
  </si>
  <si>
    <t>0.5 mg/2 ml</t>
  </si>
  <si>
    <t>2 ml respule × 20</t>
  </si>
  <si>
    <t>Lotion</t>
  </si>
  <si>
    <t>Betamethasone + Salicylic Acid</t>
  </si>
  <si>
    <t>Betamethasone 0.05% + Salicylic Acid 3%</t>
  </si>
  <si>
    <t>Betamethasone</t>
  </si>
  <si>
    <t>Clobetasol Propionate</t>
  </si>
  <si>
    <t>Hydrocortisone</t>
  </si>
  <si>
    <t>Dexamethasone</t>
  </si>
  <si>
    <t>4 mg/ml</t>
  </si>
  <si>
    <t>Fluorometholone</t>
  </si>
  <si>
    <t>Fluticasone Propionate</t>
  </si>
  <si>
    <t>50 mcg/spray</t>
  </si>
  <si>
    <t>120 doses bottle</t>
  </si>
  <si>
    <t>Formoterol + Beclomethasone Dipropionate</t>
  </si>
  <si>
    <t>6 mcg + 100 mcg per puff</t>
  </si>
  <si>
    <t>120 actuations inhaler</t>
  </si>
  <si>
    <t>Hydrocortisone Sodium Succinate</t>
  </si>
  <si>
    <t>Mometasone Furoate</t>
  </si>
  <si>
    <t>140 sprays bottle</t>
  </si>
  <si>
    <t>Prednisolone</t>
  </si>
  <si>
    <t>Prednisolone (Enteric Coated)</t>
  </si>
  <si>
    <t>Triamcinolone Acetonide</t>
  </si>
  <si>
    <t>55 mcg/spray</t>
  </si>
  <si>
    <t>120 sprays bottle</t>
  </si>
  <si>
    <t>Systemic Alkalinizing Agent</t>
  </si>
  <si>
    <t>Injection/Ampoule</t>
  </si>
  <si>
    <t>Sodium Bicarbonate</t>
  </si>
  <si>
    <t>Thyroid Hormone</t>
  </si>
  <si>
    <t>Thyroxine Sodium (Levothyroxine Sodium)</t>
  </si>
  <si>
    <t>50 mcg</t>
  </si>
  <si>
    <t>Levothyroxine Sodium</t>
  </si>
  <si>
    <t>125 mcg</t>
  </si>
  <si>
    <t>Syrup/Solution</t>
  </si>
  <si>
    <t>100 micrograms/5 ml</t>
  </si>
  <si>
    <t>Topical/ Derma Products</t>
  </si>
  <si>
    <t>Permethrin</t>
  </si>
  <si>
    <t>Calamine + Zinc Oxide</t>
  </si>
  <si>
    <t>Calamine 15% + Zinc Oxide 5%</t>
  </si>
  <si>
    <t>Uterotonic Agent</t>
  </si>
  <si>
    <t>Oxytocin</t>
  </si>
  <si>
    <t>5 IU/ml</t>
  </si>
  <si>
    <t>Total Estimated</t>
  </si>
  <si>
    <t>Technical Specification of Pharmaceuticals for FY- 2026-27</t>
  </si>
  <si>
    <t>Head total</t>
  </si>
  <si>
    <t xml:space="preserve">List of Essential Medicine </t>
  </si>
  <si>
    <t>hide before print</t>
  </si>
  <si>
    <t>List of Essential Medicine/ Drug items (Package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</si>
</sst>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24"/>
      <color theme="1"/>
      <name val="Arial"/>
      <family val="2"/>
    </font>
    <font>
      <sz val="24"/>
      <color theme="1"/>
      <name val="Arial"/>
      <family val="2"/>
    </font>
    <font>
      <sz val="24"/>
      <color theme="0"/>
      <name val="Arial"/>
      <family val="2"/>
    </font>
    <font>
      <b/>
      <sz val="20"/>
      <color theme="0"/>
      <name val="Arial"/>
      <family val="2"/>
    </font>
    <font>
      <sz val="20"/>
      <color theme="1"/>
      <name val="Arial"/>
      <family val="2"/>
    </font>
    <font>
      <sz val="22"/>
      <name val="Arial"/>
      <family val="2"/>
    </font>
    <font>
      <sz val="22"/>
      <color rgb="FF000000"/>
      <name val="Arial"/>
      <family val="2"/>
    </font>
    <font>
      <sz val="22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sz val="18"/>
      <color theme="1"/>
      <name val="Arial"/>
      <family val="2"/>
    </font>
    <font>
      <b/>
      <sz val="20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name val="Arial"/>
      <family val="2"/>
    </font>
    <font>
      <sz val="22"/>
      <color theme="0"/>
      <name val="Arial"/>
      <family val="2"/>
    </font>
    <font>
      <b/>
      <sz val="22"/>
      <name val="Arial"/>
      <family val="2"/>
    </font>
    <font>
      <b/>
      <sz val="22"/>
      <color rgb="FF000000"/>
      <name val="Arial"/>
      <family val="2"/>
    </font>
    <font>
      <b/>
      <sz val="22"/>
      <color theme="1"/>
      <name val="Arial"/>
      <family val="2"/>
    </font>
    <font>
      <sz val="11"/>
      <color theme="1"/>
      <name val="Arial"/>
      <family val="2"/>
    </font>
    <font>
      <sz val="26"/>
      <color theme="1"/>
      <name val="Arial"/>
      <family val="2"/>
    </font>
    <font>
      <sz val="18"/>
      <color theme="0"/>
      <name val="Arial"/>
      <family val="2"/>
    </font>
    <font>
      <b/>
      <sz val="16"/>
      <name val="Arial"/>
      <family val="2"/>
    </font>
    <font>
      <sz val="14"/>
      <color theme="0"/>
      <name val="Arial"/>
      <family val="2"/>
    </font>
    <font>
      <sz val="18"/>
      <name val="Arial"/>
      <family val="2"/>
    </font>
    <font>
      <sz val="24"/>
      <name val="Arial"/>
      <family val="2"/>
    </font>
    <font>
      <sz val="11"/>
      <name val="Arial"/>
      <family val="2"/>
    </font>
    <font>
      <sz val="18"/>
      <color theme="1"/>
      <name val="Arial"/>
      <family val="2"/>
    </font>
    <font>
      <sz val="2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6"/>
      <color theme="0"/>
      <name val="Arial"/>
      <family val="2"/>
    </font>
    <font>
      <sz val="16"/>
      <name val="Arial"/>
      <family val="2"/>
    </font>
    <font>
      <sz val="20"/>
      <color theme="0"/>
      <name val="Arial"/>
      <family val="2"/>
    </font>
    <font>
      <sz val="16"/>
      <color theme="0"/>
      <name val="Arial"/>
      <family val="2"/>
    </font>
    <font>
      <sz val="16"/>
      <color theme="1"/>
      <name val="Arial"/>
      <family val="2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sz val="26"/>
      <color rgb="FFFF0000"/>
      <name val="Arial"/>
      <family val="2"/>
    </font>
    <font>
      <sz val="26"/>
      <color rgb="FFFF0000"/>
      <name val="Calibri"/>
      <family val="2"/>
      <scheme val="minor"/>
    </font>
    <font>
      <b/>
      <sz val="26"/>
      <color rgb="FFFF0000"/>
      <name val="Arial"/>
      <family val="2"/>
    </font>
    <font>
      <b/>
      <sz val="26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96">
    <xf numFmtId="0" fontId="0" fillId="0" borderId="0" xfId="0"/>
    <xf numFmtId="0" fontId="3" fillId="0" borderId="0" xfId="0" applyFont="1"/>
    <xf numFmtId="0" fontId="5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3" fontId="7" fillId="4" borderId="3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3" fontId="8" fillId="4" borderId="3" xfId="0" applyNumberFormat="1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10" fillId="4" borderId="3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7" fillId="4" borderId="3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4" borderId="3" xfId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>
      <alignment horizontal="left" wrapText="1"/>
    </xf>
    <xf numFmtId="0" fontId="7" fillId="4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left" wrapText="1"/>
    </xf>
    <xf numFmtId="0" fontId="9" fillId="0" borderId="3" xfId="0" applyFont="1" applyBorder="1" applyAlignment="1">
      <alignment horizontal="center"/>
    </xf>
    <xf numFmtId="0" fontId="10" fillId="4" borderId="0" xfId="0" applyFont="1" applyFill="1" applyAlignment="1">
      <alignment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4" borderId="0" xfId="0" applyFont="1" applyFill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4" fillId="0" borderId="0" xfId="0" applyFont="1"/>
    <xf numFmtId="0" fontId="14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3" fontId="7" fillId="4" borderId="0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3" fontId="8" fillId="4" borderId="0" xfId="0" applyNumberFormat="1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Fill="1" applyBorder="1" applyAlignment="1">
      <alignment horizontal="left" vertical="center" wrapText="1"/>
    </xf>
    <xf numFmtId="3" fontId="7" fillId="4" borderId="9" xfId="0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7" fillId="3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3" xfId="0" applyFont="1" applyBorder="1" applyAlignment="1">
      <alignment horizontal="left"/>
    </xf>
    <xf numFmtId="0" fontId="9" fillId="4" borderId="0" xfId="0" applyFont="1" applyFill="1" applyAlignment="1">
      <alignment horizontal="left"/>
    </xf>
    <xf numFmtId="0" fontId="14" fillId="0" borderId="3" xfId="0" applyFont="1" applyBorder="1"/>
    <xf numFmtId="0" fontId="3" fillId="0" borderId="3" xfId="0" applyFont="1" applyBorder="1"/>
    <xf numFmtId="0" fontId="6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1" fontId="7" fillId="4" borderId="3" xfId="0" applyNumberFormat="1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3" fontId="8" fillId="4" borderId="9" xfId="0" applyNumberFormat="1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left" vertical="center" wrapText="1"/>
    </xf>
    <xf numFmtId="3" fontId="19" fillId="4" borderId="3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/>
    </xf>
    <xf numFmtId="3" fontId="7" fillId="6" borderId="3" xfId="0" applyNumberFormat="1" applyFont="1" applyFill="1" applyBorder="1" applyAlignment="1">
      <alignment horizontal="center" vertical="center" wrapText="1"/>
    </xf>
    <xf numFmtId="3" fontId="7" fillId="6" borderId="3" xfId="0" applyNumberFormat="1" applyFont="1" applyFill="1" applyBorder="1" applyAlignment="1">
      <alignment horizontal="center" vertical="center"/>
    </xf>
    <xf numFmtId="3" fontId="8" fillId="6" borderId="3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1" fillId="0" borderId="0" xfId="0" applyFont="1"/>
    <xf numFmtId="0" fontId="23" fillId="0" borderId="0" xfId="0" applyFont="1" applyAlignment="1">
      <alignment horizontal="center"/>
    </xf>
    <xf numFmtId="0" fontId="25" fillId="0" borderId="0" xfId="0" applyFont="1"/>
    <xf numFmtId="0" fontId="7" fillId="0" borderId="3" xfId="0" applyFont="1" applyBorder="1" applyAlignment="1">
      <alignment vertical="center" wrapText="1"/>
    </xf>
    <xf numFmtId="0" fontId="26" fillId="0" borderId="0" xfId="0" applyFont="1"/>
    <xf numFmtId="0" fontId="26" fillId="5" borderId="0" xfId="0" applyFont="1" applyFill="1"/>
    <xf numFmtId="0" fontId="26" fillId="4" borderId="0" xfId="0" applyFont="1" applyFill="1"/>
    <xf numFmtId="0" fontId="28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7" fillId="0" borderId="0" xfId="0" applyFont="1" applyAlignment="1">
      <alignment wrapText="1"/>
    </xf>
    <xf numFmtId="0" fontId="28" fillId="0" borderId="0" xfId="0" applyFont="1" applyAlignment="1">
      <alignment horizontal="left" wrapText="1"/>
    </xf>
    <xf numFmtId="0" fontId="28" fillId="0" borderId="0" xfId="0" applyFont="1" applyAlignment="1">
      <alignment horizontal="center" wrapText="1"/>
    </xf>
    <xf numFmtId="0" fontId="27" fillId="0" borderId="0" xfId="0" applyFont="1" applyAlignment="1">
      <alignment horizontal="center"/>
    </xf>
    <xf numFmtId="0" fontId="28" fillId="0" borderId="0" xfId="0" applyFont="1"/>
    <xf numFmtId="0" fontId="21" fillId="0" borderId="0" xfId="0" applyFont="1" applyAlignment="1">
      <alignment horizontal="center"/>
    </xf>
    <xf numFmtId="0" fontId="29" fillId="0" borderId="0" xfId="0" applyFont="1" applyAlignment="1">
      <alignment horizontal="left"/>
    </xf>
    <xf numFmtId="0" fontId="9" fillId="0" borderId="0" xfId="0" applyFont="1" applyAlignment="1">
      <alignment wrapText="1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center" wrapText="1"/>
    </xf>
    <xf numFmtId="0" fontId="2" fillId="0" borderId="0" xfId="0" applyFont="1" applyAlignment="1">
      <alignment horizontal="right"/>
    </xf>
    <xf numFmtId="3" fontId="2" fillId="6" borderId="4" xfId="0" applyNumberFormat="1" applyFont="1" applyFill="1" applyBorder="1" applyAlignment="1">
      <alignment horizontal="center"/>
    </xf>
    <xf numFmtId="0" fontId="30" fillId="0" borderId="0" xfId="0" applyFont="1"/>
    <xf numFmtId="0" fontId="31" fillId="0" borderId="0" xfId="0" applyFont="1"/>
    <xf numFmtId="0" fontId="32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3" fillId="3" borderId="3" xfId="0" applyFont="1" applyFill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3" xfId="0" applyFont="1" applyBorder="1" applyAlignment="1">
      <alignment vertical="center" wrapText="1"/>
    </xf>
    <xf numFmtId="0" fontId="34" fillId="0" borderId="3" xfId="0" applyFont="1" applyBorder="1" applyAlignment="1">
      <alignment horizontal="left" vertical="center" wrapText="1"/>
    </xf>
    <xf numFmtId="3" fontId="34" fillId="0" borderId="3" xfId="0" applyNumberFormat="1" applyFont="1" applyBorder="1" applyAlignment="1">
      <alignment horizontal="center" vertical="center" wrapText="1"/>
    </xf>
    <xf numFmtId="0" fontId="34" fillId="4" borderId="3" xfId="0" applyFont="1" applyFill="1" applyBorder="1" applyAlignment="1">
      <alignment horizontal="center" vertical="center" wrapText="1"/>
    </xf>
    <xf numFmtId="10" fontId="34" fillId="0" borderId="3" xfId="0" applyNumberFormat="1" applyFont="1" applyBorder="1" applyAlignment="1">
      <alignment horizontal="left" vertical="center" wrapText="1"/>
    </xf>
    <xf numFmtId="9" fontId="34" fillId="0" borderId="3" xfId="0" applyNumberFormat="1" applyFont="1" applyBorder="1" applyAlignment="1">
      <alignment horizontal="left" vertical="center" wrapText="1"/>
    </xf>
    <xf numFmtId="0" fontId="34" fillId="0" borderId="3" xfId="0" applyFont="1" applyBorder="1" applyAlignment="1">
      <alignment horizontal="left" wrapText="1"/>
    </xf>
    <xf numFmtId="9" fontId="34" fillId="0" borderId="3" xfId="0" applyNumberFormat="1" applyFont="1" applyBorder="1" applyAlignment="1">
      <alignment horizontal="left" wrapText="1"/>
    </xf>
    <xf numFmtId="3" fontId="34" fillId="4" borderId="3" xfId="0" applyNumberFormat="1" applyFont="1" applyFill="1" applyBorder="1" applyAlignment="1">
      <alignment horizontal="center" vertical="center" wrapText="1"/>
    </xf>
    <xf numFmtId="10" fontId="34" fillId="0" borderId="3" xfId="0" applyNumberFormat="1" applyFont="1" applyBorder="1" applyAlignment="1">
      <alignment horizontal="left" wrapText="1"/>
    </xf>
    <xf numFmtId="0" fontId="34" fillId="4" borderId="3" xfId="0" applyFont="1" applyFill="1" applyBorder="1" applyAlignment="1">
      <alignment vertical="center" wrapText="1"/>
    </xf>
    <xf numFmtId="0" fontId="34" fillId="4" borderId="3" xfId="0" applyFont="1" applyFill="1" applyBorder="1" applyAlignment="1">
      <alignment horizontal="left" wrapText="1"/>
    </xf>
    <xf numFmtId="0" fontId="34" fillId="0" borderId="3" xfId="0" applyFont="1" applyBorder="1" applyAlignment="1">
      <alignment wrapText="1"/>
    </xf>
    <xf numFmtId="0" fontId="34" fillId="0" borderId="8" xfId="0" applyFont="1" applyBorder="1" applyAlignment="1">
      <alignment vertical="center" wrapText="1"/>
    </xf>
    <xf numFmtId="0" fontId="34" fillId="0" borderId="8" xfId="0" applyFont="1" applyBorder="1" applyAlignment="1">
      <alignment horizontal="left" vertical="center" wrapText="1"/>
    </xf>
    <xf numFmtId="3" fontId="34" fillId="0" borderId="8" xfId="0" applyNumberFormat="1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3" fontId="18" fillId="4" borderId="3" xfId="0" applyNumberFormat="1" applyFont="1" applyFill="1" applyBorder="1" applyAlignment="1">
      <alignment horizontal="center" vertical="center" wrapText="1"/>
    </xf>
    <xf numFmtId="3" fontId="13" fillId="6" borderId="0" xfId="0" applyNumberFormat="1" applyFont="1" applyFill="1" applyAlignment="1">
      <alignment horizontal="center" vertical="center"/>
    </xf>
    <xf numFmtId="0" fontId="9" fillId="4" borderId="3" xfId="0" applyFont="1" applyFill="1" applyBorder="1" applyAlignment="1">
      <alignment horizontal="left"/>
    </xf>
    <xf numFmtId="0" fontId="33" fillId="3" borderId="3" xfId="0" applyFont="1" applyFill="1" applyBorder="1" applyAlignment="1">
      <alignment horizontal="left" vertical="center" wrapText="1"/>
    </xf>
    <xf numFmtId="0" fontId="36" fillId="3" borderId="3" xfId="0" applyFont="1" applyFill="1" applyBorder="1" applyAlignment="1">
      <alignment horizontal="left" vertical="center" wrapText="1"/>
    </xf>
    <xf numFmtId="0" fontId="37" fillId="0" borderId="0" xfId="0" applyFont="1" applyAlignment="1">
      <alignment horizontal="center" vertical="center"/>
    </xf>
    <xf numFmtId="0" fontId="38" fillId="3" borderId="3" xfId="0" applyFont="1" applyFill="1" applyBorder="1" applyAlignment="1">
      <alignment horizontal="center" vertical="center" wrapText="1"/>
    </xf>
    <xf numFmtId="0" fontId="39" fillId="3" borderId="3" xfId="0" applyFont="1" applyFill="1" applyBorder="1" applyAlignment="1">
      <alignment horizontal="center" vertical="center" wrapText="1"/>
    </xf>
    <xf numFmtId="0" fontId="40" fillId="6" borderId="0" xfId="0" applyFont="1" applyFill="1"/>
    <xf numFmtId="0" fontId="41" fillId="6" borderId="0" xfId="0" applyFont="1" applyFill="1"/>
    <xf numFmtId="0" fontId="40" fillId="6" borderId="0" xfId="0" applyFont="1" applyFill="1" applyAlignment="1">
      <alignment horizontal="center" vertical="center"/>
    </xf>
    <xf numFmtId="3" fontId="40" fillId="6" borderId="0" xfId="0" applyNumberFormat="1" applyFont="1" applyFill="1" applyAlignment="1">
      <alignment horizontal="center" vertical="center"/>
    </xf>
    <xf numFmtId="0" fontId="40" fillId="6" borderId="0" xfId="0" applyFont="1" applyFill="1" applyAlignment="1">
      <alignment vertical="center"/>
    </xf>
    <xf numFmtId="3" fontId="42" fillId="6" borderId="0" xfId="0" applyNumberFormat="1" applyFont="1" applyFill="1" applyAlignment="1">
      <alignment horizontal="center" vertical="center"/>
    </xf>
    <xf numFmtId="0" fontId="43" fillId="6" borderId="0" xfId="0" applyFont="1" applyFill="1" applyAlignment="1">
      <alignment horizontal="center"/>
    </xf>
    <xf numFmtId="0" fontId="41" fillId="6" borderId="0" xfId="0" applyFont="1" applyFill="1" applyAlignment="1">
      <alignment horizontal="center"/>
    </xf>
    <xf numFmtId="0" fontId="1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7" fillId="3" borderId="2" xfId="0" applyFont="1" applyFill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8" fillId="6" borderId="5" xfId="0" applyFont="1" applyFill="1" applyBorder="1" applyAlignment="1">
      <alignment horizontal="center" vertical="center"/>
    </xf>
    <xf numFmtId="0" fontId="18" fillId="6" borderId="6" xfId="0" applyFont="1" applyFill="1" applyBorder="1" applyAlignment="1">
      <alignment horizontal="center" vertical="center"/>
    </xf>
    <xf numFmtId="0" fontId="18" fillId="6" borderId="7" xfId="0" applyFont="1" applyFill="1" applyBorder="1" applyAlignment="1">
      <alignment horizontal="center" vertical="center"/>
    </xf>
    <xf numFmtId="0" fontId="16" fillId="5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20" fillId="5" borderId="3" xfId="0" applyFont="1" applyFill="1" applyBorder="1" applyAlignment="1">
      <alignment horizontal="center"/>
    </xf>
    <xf numFmtId="0" fontId="18" fillId="5" borderId="3" xfId="0" applyFont="1" applyFill="1" applyBorder="1" applyAlignment="1">
      <alignment horizontal="center" vertical="center"/>
    </xf>
    <xf numFmtId="3" fontId="18" fillId="0" borderId="5" xfId="0" applyNumberFormat="1" applyFont="1" applyBorder="1" applyAlignment="1">
      <alignment horizontal="right" vertical="center"/>
    </xf>
    <xf numFmtId="3" fontId="18" fillId="0" borderId="6" xfId="0" applyNumberFormat="1" applyFont="1" applyBorder="1" applyAlignment="1">
      <alignment horizontal="right" vertical="center"/>
    </xf>
    <xf numFmtId="3" fontId="18" fillId="0" borderId="7" xfId="0" applyNumberFormat="1" applyFont="1" applyBorder="1" applyAlignment="1">
      <alignment horizontal="right" vertical="center"/>
    </xf>
    <xf numFmtId="0" fontId="20" fillId="0" borderId="5" xfId="0" applyFont="1" applyBorder="1" applyAlignment="1">
      <alignment horizontal="right"/>
    </xf>
    <xf numFmtId="0" fontId="20" fillId="0" borderId="6" xfId="0" applyFont="1" applyBorder="1" applyAlignment="1">
      <alignment horizontal="right"/>
    </xf>
    <xf numFmtId="0" fontId="20" fillId="0" borderId="7" xfId="0" applyFont="1" applyBorder="1" applyAlignment="1">
      <alignment horizontal="right"/>
    </xf>
    <xf numFmtId="0" fontId="18" fillId="4" borderId="3" xfId="0" applyFont="1" applyFill="1" applyBorder="1" applyAlignment="1">
      <alignment horizontal="right" vertical="center" wrapText="1"/>
    </xf>
    <xf numFmtId="0" fontId="24" fillId="5" borderId="3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5" fillId="3" borderId="3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24" fillId="5" borderId="3" xfId="0" applyFont="1" applyFill="1" applyBorder="1" applyAlignment="1">
      <alignment horizontal="center" vertical="center"/>
    </xf>
    <xf numFmtId="0" fontId="34" fillId="5" borderId="3" xfId="0" applyFont="1" applyFill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5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16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right" vertical="center" wrapText="1"/>
    </xf>
    <xf numFmtId="0" fontId="18" fillId="4" borderId="6" xfId="0" applyFont="1" applyFill="1" applyBorder="1" applyAlignment="1">
      <alignment horizontal="right" vertical="center" wrapText="1"/>
    </xf>
    <xf numFmtId="0" fontId="18" fillId="4" borderId="7" xfId="0" applyFont="1" applyFill="1" applyBorder="1" applyAlignment="1">
      <alignment horizontal="right" vertical="center" wrapText="1"/>
    </xf>
    <xf numFmtId="0" fontId="14" fillId="0" borderId="3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20" fillId="5" borderId="2" xfId="0" applyFont="1" applyFill="1" applyBorder="1" applyAlignment="1">
      <alignment horizontal="center"/>
    </xf>
    <xf numFmtId="0" fontId="20" fillId="5" borderId="0" xfId="0" applyFont="1" applyFill="1" applyAlignment="1">
      <alignment horizontal="center"/>
    </xf>
    <xf numFmtId="0" fontId="20" fillId="5" borderId="1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18" fillId="5" borderId="2" xfId="0" applyFont="1" applyFill="1" applyBorder="1" applyAlignment="1">
      <alignment horizontal="center" vertical="center"/>
    </xf>
    <xf numFmtId="0" fontId="18" fillId="5" borderId="0" xfId="0" applyFont="1" applyFill="1" applyBorder="1" applyAlignment="1">
      <alignment horizontal="center" vertical="center"/>
    </xf>
    <xf numFmtId="0" fontId="18" fillId="5" borderId="13" xfId="0" applyFont="1" applyFill="1" applyBorder="1" applyAlignment="1">
      <alignment horizontal="center" vertical="center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6"/>
  <sheetViews>
    <sheetView tabSelected="1" zoomScaleNormal="100" zoomScaleSheetLayoutView="30" workbookViewId="0">
      <selection sqref="A1:J1"/>
    </sheetView>
  </sheetViews>
  <sheetFormatPr defaultRowHeight="33.75" x14ac:dyDescent="0.5"/>
  <cols>
    <col min="1" max="1" width="9.5703125" style="31" bestFit="1" customWidth="1"/>
    <col min="2" max="2" width="63.7109375" style="31" bestFit="1" customWidth="1"/>
    <col min="3" max="3" width="30.42578125" style="31" hidden="1" customWidth="1"/>
    <col min="4" max="4" width="49.85546875" style="48" hidden="1" customWidth="1"/>
    <col min="5" max="5" width="27.85546875" style="31" bestFit="1" customWidth="1"/>
    <col min="6" max="6" width="28" style="31" bestFit="1" customWidth="1"/>
    <col min="7" max="7" width="25.140625" style="31" bestFit="1" customWidth="1"/>
    <col min="8" max="8" width="19.42578125" style="31" hidden="1" customWidth="1"/>
    <col min="9" max="11" width="0" style="31" hidden="1" customWidth="1"/>
    <col min="12" max="12" width="3" style="31" customWidth="1"/>
    <col min="13" max="13" width="35.85546875" style="131" hidden="1" customWidth="1"/>
    <col min="14" max="16384" width="9.140625" style="31"/>
  </cols>
  <sheetData>
    <row r="1" spans="1:13" s="1" customFormat="1" ht="31.5" customHeight="1" x14ac:dyDescent="0.45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M1" s="130"/>
    </row>
    <row r="2" spans="1:13" s="1" customFormat="1" ht="42" customHeight="1" x14ac:dyDescent="0.45">
      <c r="A2" s="140" t="s">
        <v>1</v>
      </c>
      <c r="B2" s="140"/>
      <c r="C2" s="140"/>
      <c r="D2" s="140"/>
      <c r="E2" s="140"/>
      <c r="F2" s="140"/>
      <c r="G2" s="140"/>
      <c r="H2" s="140"/>
      <c r="I2" s="140"/>
      <c r="J2" s="140"/>
      <c r="M2" s="130"/>
    </row>
    <row r="3" spans="1:13" s="1" customFormat="1" ht="33" x14ac:dyDescent="0.45">
      <c r="A3" s="141" t="s">
        <v>2</v>
      </c>
      <c r="B3" s="142"/>
      <c r="C3" s="142"/>
      <c r="D3" s="142"/>
      <c r="E3" s="142"/>
      <c r="F3" s="142"/>
      <c r="G3" s="142"/>
      <c r="H3" s="142"/>
      <c r="M3" s="130"/>
    </row>
    <row r="4" spans="1:13" s="1" customFormat="1" ht="33" x14ac:dyDescent="0.45">
      <c r="A4" s="143" t="s">
        <v>3</v>
      </c>
      <c r="B4" s="144"/>
      <c r="C4" s="144"/>
      <c r="D4" s="144"/>
      <c r="E4" s="144"/>
      <c r="F4" s="144"/>
      <c r="G4" s="144"/>
      <c r="H4" s="144"/>
      <c r="M4" s="130"/>
    </row>
    <row r="5" spans="1:13" s="1" customFormat="1" ht="33" x14ac:dyDescent="0.45">
      <c r="A5" s="145" t="s">
        <v>978</v>
      </c>
      <c r="B5" s="146"/>
      <c r="C5" s="146"/>
      <c r="D5" s="146"/>
      <c r="E5" s="146"/>
      <c r="F5" s="146"/>
      <c r="G5" s="146"/>
      <c r="H5" s="146"/>
      <c r="M5" s="130" t="s">
        <v>981</v>
      </c>
    </row>
    <row r="6" spans="1:13" ht="7.5" customHeight="1" x14ac:dyDescent="0.5"/>
    <row r="7" spans="1:13" s="127" customFormat="1" ht="48" customHeight="1" x14ac:dyDescent="0.25">
      <c r="A7" s="129" t="s">
        <v>5</v>
      </c>
      <c r="B7" s="102" t="s">
        <v>6</v>
      </c>
      <c r="C7" s="125" t="s">
        <v>7</v>
      </c>
      <c r="D7" s="126" t="s">
        <v>208</v>
      </c>
      <c r="E7" s="102" t="s">
        <v>8</v>
      </c>
      <c r="F7" s="128" t="s">
        <v>9</v>
      </c>
      <c r="G7" s="102" t="s">
        <v>211</v>
      </c>
      <c r="H7" s="102" t="s">
        <v>11</v>
      </c>
      <c r="I7" s="127" t="s">
        <v>12</v>
      </c>
      <c r="J7" s="127">
        <v>20</v>
      </c>
      <c r="K7" s="127" t="s">
        <v>13</v>
      </c>
      <c r="M7" s="132" t="s">
        <v>979</v>
      </c>
    </row>
    <row r="8" spans="1:13" s="4" customFormat="1" ht="42.75" customHeight="1" x14ac:dyDescent="0.25">
      <c r="A8" s="151" t="s">
        <v>220</v>
      </c>
      <c r="B8" s="152"/>
      <c r="C8" s="152"/>
      <c r="D8" s="152"/>
      <c r="E8" s="152"/>
      <c r="F8" s="152"/>
      <c r="G8" s="152"/>
      <c r="H8" s="2"/>
      <c r="M8" s="132"/>
    </row>
    <row r="9" spans="1:13" s="11" customFormat="1" ht="33" x14ac:dyDescent="0.35">
      <c r="A9" s="5">
        <v>1</v>
      </c>
      <c r="B9" s="6" t="s">
        <v>980</v>
      </c>
      <c r="C9" s="5"/>
      <c r="D9" s="54"/>
      <c r="E9" s="7">
        <v>1</v>
      </c>
      <c r="F9" s="8">
        <v>88366052</v>
      </c>
      <c r="G9" s="9">
        <f>F9*E9</f>
        <v>88366052</v>
      </c>
      <c r="H9" s="10"/>
      <c r="I9" s="12"/>
      <c r="M9" s="133">
        <f>G9</f>
        <v>88366052</v>
      </c>
    </row>
    <row r="10" spans="1:13" s="4" customFormat="1" ht="42.75" customHeight="1" x14ac:dyDescent="0.25">
      <c r="A10" s="151" t="s">
        <v>214</v>
      </c>
      <c r="B10" s="152"/>
      <c r="C10" s="152"/>
      <c r="D10" s="152"/>
      <c r="E10" s="152"/>
      <c r="F10" s="152"/>
      <c r="G10" s="152"/>
      <c r="H10" s="2"/>
      <c r="M10" s="132"/>
    </row>
    <row r="11" spans="1:13" s="11" customFormat="1" ht="33" x14ac:dyDescent="0.35">
      <c r="A11" s="5">
        <v>2</v>
      </c>
      <c r="B11" s="6" t="s">
        <v>130</v>
      </c>
      <c r="C11" s="5"/>
      <c r="D11" s="54"/>
      <c r="E11" s="7">
        <v>5000</v>
      </c>
      <c r="F11" s="8">
        <v>200</v>
      </c>
      <c r="G11" s="9">
        <f>F11*E11</f>
        <v>1000000</v>
      </c>
      <c r="H11" s="10"/>
      <c r="I11" s="12"/>
      <c r="M11" s="132"/>
    </row>
    <row r="12" spans="1:13" s="11" customFormat="1" ht="33" x14ac:dyDescent="0.35">
      <c r="A12" s="5">
        <f>A11+1</f>
        <v>3</v>
      </c>
      <c r="B12" s="6" t="s">
        <v>131</v>
      </c>
      <c r="C12" s="5"/>
      <c r="D12" s="54"/>
      <c r="E12" s="7">
        <v>5000</v>
      </c>
      <c r="F12" s="8">
        <v>50</v>
      </c>
      <c r="G12" s="9">
        <f>F12*E12</f>
        <v>250000</v>
      </c>
      <c r="H12" s="10"/>
      <c r="I12" s="12"/>
      <c r="M12" s="132"/>
    </row>
    <row r="13" spans="1:13" s="11" customFormat="1" ht="33" x14ac:dyDescent="0.35">
      <c r="A13" s="5">
        <f>A12+1</f>
        <v>4</v>
      </c>
      <c r="B13" s="6" t="s">
        <v>158</v>
      </c>
      <c r="C13" s="5"/>
      <c r="D13" s="54"/>
      <c r="E13" s="7">
        <v>5000</v>
      </c>
      <c r="F13" s="8">
        <v>30</v>
      </c>
      <c r="G13" s="9">
        <f>F13*E13</f>
        <v>150000</v>
      </c>
      <c r="H13" s="10"/>
      <c r="I13" s="12"/>
      <c r="M13" s="132"/>
    </row>
    <row r="14" spans="1:13" s="11" customFormat="1" ht="33" x14ac:dyDescent="0.25">
      <c r="A14" s="5">
        <f>A13+1</f>
        <v>5</v>
      </c>
      <c r="B14" s="6" t="s">
        <v>179</v>
      </c>
      <c r="C14" s="5"/>
      <c r="D14" s="50"/>
      <c r="E14" s="7">
        <v>500</v>
      </c>
      <c r="F14" s="8">
        <v>250</v>
      </c>
      <c r="G14" s="9">
        <f>F14*E14</f>
        <v>125000</v>
      </c>
      <c r="H14" s="10"/>
      <c r="I14" s="12"/>
      <c r="M14" s="132"/>
    </row>
    <row r="15" spans="1:13" s="11" customFormat="1" ht="33" x14ac:dyDescent="0.25">
      <c r="A15" s="161" t="s">
        <v>210</v>
      </c>
      <c r="B15" s="161"/>
      <c r="C15" s="161"/>
      <c r="D15" s="161"/>
      <c r="E15" s="161"/>
      <c r="F15" s="161"/>
      <c r="G15" s="65">
        <f>SUM(G11:G14)</f>
        <v>1525000</v>
      </c>
      <c r="H15" s="10"/>
      <c r="I15" s="12"/>
      <c r="M15" s="133">
        <f>G15</f>
        <v>1525000</v>
      </c>
    </row>
    <row r="16" spans="1:13" s="11" customFormat="1" ht="33" x14ac:dyDescent="0.4">
      <c r="A16" s="153" t="s">
        <v>215</v>
      </c>
      <c r="B16" s="153"/>
      <c r="C16" s="153"/>
      <c r="D16" s="153"/>
      <c r="E16" s="153"/>
      <c r="F16" s="153"/>
      <c r="G16" s="153"/>
      <c r="H16" s="10"/>
      <c r="I16" s="12"/>
      <c r="M16" s="132"/>
    </row>
    <row r="17" spans="1:13" s="11" customFormat="1" ht="33" x14ac:dyDescent="0.25">
      <c r="A17" s="5">
        <f>A14+1</f>
        <v>6</v>
      </c>
      <c r="B17" s="13" t="s">
        <v>15</v>
      </c>
      <c r="C17" s="5">
        <v>407</v>
      </c>
      <c r="D17" s="16"/>
      <c r="E17" s="7">
        <v>3000</v>
      </c>
      <c r="F17" s="8">
        <v>74.400000000000006</v>
      </c>
      <c r="G17" s="9">
        <f t="shared" ref="G17:G38" si="0">F17*E17</f>
        <v>223200.00000000003</v>
      </c>
      <c r="H17" s="10"/>
      <c r="I17" s="14">
        <v>62</v>
      </c>
      <c r="J17" s="11">
        <f t="shared" ref="J17:J22" si="1">I17*20%</f>
        <v>12.4</v>
      </c>
      <c r="K17" s="11">
        <f t="shared" ref="K17:K22" si="2">I17+J17</f>
        <v>74.400000000000006</v>
      </c>
      <c r="M17" s="132"/>
    </row>
    <row r="18" spans="1:13" s="11" customFormat="1" ht="33" x14ac:dyDescent="0.35">
      <c r="A18" s="5">
        <f t="shared" ref="A18:A38" si="3">A17+1</f>
        <v>7</v>
      </c>
      <c r="B18" s="17" t="s">
        <v>40</v>
      </c>
      <c r="C18" s="5">
        <v>127</v>
      </c>
      <c r="D18" s="54" t="s">
        <v>209</v>
      </c>
      <c r="E18" s="7">
        <v>350</v>
      </c>
      <c r="F18" s="8">
        <v>19.992000000000001</v>
      </c>
      <c r="G18" s="9">
        <f t="shared" si="0"/>
        <v>6997.2000000000007</v>
      </c>
      <c r="H18" s="10"/>
      <c r="I18" s="14">
        <v>16.66</v>
      </c>
      <c r="J18" s="11">
        <f t="shared" si="1"/>
        <v>3.3320000000000003</v>
      </c>
      <c r="K18" s="11">
        <f t="shared" si="2"/>
        <v>19.992000000000001</v>
      </c>
      <c r="M18" s="132"/>
    </row>
    <row r="19" spans="1:13" s="11" customFormat="1" ht="33" x14ac:dyDescent="0.35">
      <c r="A19" s="5">
        <f t="shared" si="3"/>
        <v>8</v>
      </c>
      <c r="B19" s="17" t="s">
        <v>41</v>
      </c>
      <c r="C19" s="5">
        <v>26</v>
      </c>
      <c r="D19" s="54" t="s">
        <v>209</v>
      </c>
      <c r="E19" s="7">
        <v>200</v>
      </c>
      <c r="F19" s="8">
        <v>78</v>
      </c>
      <c r="G19" s="9">
        <f t="shared" si="0"/>
        <v>15600</v>
      </c>
      <c r="H19" s="10"/>
      <c r="I19" s="14">
        <v>65</v>
      </c>
      <c r="J19" s="11">
        <f t="shared" si="1"/>
        <v>13</v>
      </c>
      <c r="K19" s="11">
        <f t="shared" si="2"/>
        <v>78</v>
      </c>
      <c r="M19" s="132"/>
    </row>
    <row r="20" spans="1:13" s="11" customFormat="1" ht="33" x14ac:dyDescent="0.35">
      <c r="A20" s="5">
        <f t="shared" si="3"/>
        <v>9</v>
      </c>
      <c r="B20" s="17" t="s">
        <v>42</v>
      </c>
      <c r="C20" s="5">
        <v>88</v>
      </c>
      <c r="D20" s="54" t="s">
        <v>209</v>
      </c>
      <c r="E20" s="7">
        <v>500</v>
      </c>
      <c r="F20" s="8">
        <v>90</v>
      </c>
      <c r="G20" s="9">
        <f t="shared" si="0"/>
        <v>45000</v>
      </c>
      <c r="H20" s="10"/>
      <c r="I20" s="14">
        <v>75</v>
      </c>
      <c r="J20" s="11">
        <f t="shared" si="1"/>
        <v>15</v>
      </c>
      <c r="K20" s="11">
        <f t="shared" si="2"/>
        <v>90</v>
      </c>
      <c r="M20" s="132"/>
    </row>
    <row r="21" spans="1:13" s="11" customFormat="1" ht="33" x14ac:dyDescent="0.35">
      <c r="A21" s="5">
        <f t="shared" si="3"/>
        <v>10</v>
      </c>
      <c r="B21" s="17" t="s">
        <v>43</v>
      </c>
      <c r="C21" s="5">
        <v>7</v>
      </c>
      <c r="D21" s="54" t="s">
        <v>209</v>
      </c>
      <c r="E21" s="7">
        <v>500</v>
      </c>
      <c r="F21" s="8">
        <v>300</v>
      </c>
      <c r="G21" s="9">
        <f t="shared" si="0"/>
        <v>150000</v>
      </c>
      <c r="H21" s="10"/>
      <c r="I21" s="15">
        <v>250</v>
      </c>
      <c r="J21" s="11">
        <f t="shared" si="1"/>
        <v>50</v>
      </c>
      <c r="K21" s="11">
        <f t="shared" si="2"/>
        <v>300</v>
      </c>
      <c r="M21" s="132"/>
    </row>
    <row r="22" spans="1:13" s="11" customFormat="1" ht="33" x14ac:dyDescent="0.35">
      <c r="A22" s="5">
        <f t="shared" si="3"/>
        <v>11</v>
      </c>
      <c r="B22" s="6" t="s">
        <v>59</v>
      </c>
      <c r="C22" s="5">
        <v>24</v>
      </c>
      <c r="D22" s="54" t="s">
        <v>209</v>
      </c>
      <c r="E22" s="7">
        <v>1000</v>
      </c>
      <c r="F22" s="8">
        <v>9.6</v>
      </c>
      <c r="G22" s="9">
        <f t="shared" si="0"/>
        <v>9600</v>
      </c>
      <c r="H22" s="10"/>
      <c r="I22" s="16">
        <v>8</v>
      </c>
      <c r="J22" s="11">
        <f t="shared" si="1"/>
        <v>1.6</v>
      </c>
      <c r="K22" s="11">
        <f t="shared" si="2"/>
        <v>9.6</v>
      </c>
      <c r="M22" s="132"/>
    </row>
    <row r="23" spans="1:13" s="11" customFormat="1" ht="33" x14ac:dyDescent="0.35">
      <c r="A23" s="5">
        <f t="shared" si="3"/>
        <v>12</v>
      </c>
      <c r="B23" s="17" t="s">
        <v>60</v>
      </c>
      <c r="C23" s="5"/>
      <c r="D23" s="54" t="s">
        <v>209</v>
      </c>
      <c r="E23" s="7">
        <v>250</v>
      </c>
      <c r="F23" s="8">
        <v>20</v>
      </c>
      <c r="G23" s="9">
        <f t="shared" si="0"/>
        <v>5000</v>
      </c>
      <c r="H23" s="10"/>
      <c r="I23" s="12"/>
      <c r="M23" s="132"/>
    </row>
    <row r="24" spans="1:13" s="11" customFormat="1" ht="33" x14ac:dyDescent="0.35">
      <c r="A24" s="5">
        <f t="shared" si="3"/>
        <v>13</v>
      </c>
      <c r="B24" s="17" t="s">
        <v>61</v>
      </c>
      <c r="C24" s="5"/>
      <c r="D24" s="54" t="s">
        <v>209</v>
      </c>
      <c r="E24" s="7">
        <v>250</v>
      </c>
      <c r="F24" s="8">
        <v>30</v>
      </c>
      <c r="G24" s="9">
        <f t="shared" si="0"/>
        <v>7500</v>
      </c>
      <c r="H24" s="10"/>
      <c r="I24" s="12"/>
      <c r="M24" s="132"/>
    </row>
    <row r="25" spans="1:13" s="11" customFormat="1" ht="33" x14ac:dyDescent="0.35">
      <c r="A25" s="5">
        <f t="shared" si="3"/>
        <v>14</v>
      </c>
      <c r="B25" s="17" t="s">
        <v>62</v>
      </c>
      <c r="C25" s="5">
        <v>669</v>
      </c>
      <c r="D25" s="54" t="s">
        <v>209</v>
      </c>
      <c r="E25" s="7">
        <v>1000</v>
      </c>
      <c r="F25" s="8">
        <v>237.6</v>
      </c>
      <c r="G25" s="9">
        <f t="shared" si="0"/>
        <v>237600</v>
      </c>
      <c r="H25" s="10"/>
      <c r="I25" s="14">
        <v>198</v>
      </c>
      <c r="J25" s="11">
        <f>I25*20%</f>
        <v>39.6</v>
      </c>
      <c r="K25" s="11">
        <f>I25+J25</f>
        <v>237.6</v>
      </c>
      <c r="M25" s="132"/>
    </row>
    <row r="26" spans="1:13" s="11" customFormat="1" ht="27" customHeight="1" x14ac:dyDescent="0.35">
      <c r="A26" s="5">
        <f t="shared" si="3"/>
        <v>15</v>
      </c>
      <c r="B26" s="13" t="s">
        <v>63</v>
      </c>
      <c r="C26" s="5">
        <v>221</v>
      </c>
      <c r="D26" s="54" t="s">
        <v>209</v>
      </c>
      <c r="E26" s="7">
        <v>1200</v>
      </c>
      <c r="F26" s="8">
        <v>84</v>
      </c>
      <c r="G26" s="9">
        <f t="shared" si="0"/>
        <v>100800</v>
      </c>
      <c r="H26" s="10"/>
      <c r="I26" s="18">
        <v>70</v>
      </c>
      <c r="J26" s="11">
        <f>I26*20%</f>
        <v>14</v>
      </c>
      <c r="K26" s="11">
        <f>I26+J26</f>
        <v>84</v>
      </c>
      <c r="M26" s="132"/>
    </row>
    <row r="27" spans="1:13" s="11" customFormat="1" ht="33" x14ac:dyDescent="0.35">
      <c r="A27" s="5">
        <f t="shared" si="3"/>
        <v>16</v>
      </c>
      <c r="B27" s="13" t="s">
        <v>64</v>
      </c>
      <c r="C27" s="5">
        <v>101</v>
      </c>
      <c r="D27" s="54" t="s">
        <v>209</v>
      </c>
      <c r="E27" s="7">
        <v>1500</v>
      </c>
      <c r="F27" s="8">
        <v>96</v>
      </c>
      <c r="G27" s="9">
        <f t="shared" si="0"/>
        <v>144000</v>
      </c>
      <c r="H27" s="10"/>
      <c r="I27" s="18">
        <v>80</v>
      </c>
      <c r="J27" s="11">
        <f>I27*20%</f>
        <v>16</v>
      </c>
      <c r="K27" s="11">
        <f>I27+J27</f>
        <v>96</v>
      </c>
      <c r="M27" s="132"/>
    </row>
    <row r="28" spans="1:13" s="11" customFormat="1" ht="33" x14ac:dyDescent="0.35">
      <c r="A28" s="5">
        <f t="shared" si="3"/>
        <v>17</v>
      </c>
      <c r="B28" s="17" t="s">
        <v>112</v>
      </c>
      <c r="C28" s="5">
        <v>89</v>
      </c>
      <c r="D28" s="54" t="s">
        <v>209</v>
      </c>
      <c r="E28" s="7">
        <v>1000</v>
      </c>
      <c r="F28" s="8">
        <v>52.8</v>
      </c>
      <c r="G28" s="9">
        <f t="shared" si="0"/>
        <v>52800</v>
      </c>
      <c r="H28" s="10"/>
      <c r="I28" s="14">
        <v>44</v>
      </c>
      <c r="J28" s="11">
        <f>I28*20%</f>
        <v>8.8000000000000007</v>
      </c>
      <c r="K28" s="11">
        <f>I28+J28</f>
        <v>52.8</v>
      </c>
      <c r="M28" s="132"/>
    </row>
    <row r="29" spans="1:13" s="11" customFormat="1" ht="54" x14ac:dyDescent="0.35">
      <c r="A29" s="5">
        <f t="shared" si="3"/>
        <v>18</v>
      </c>
      <c r="B29" s="6" t="s">
        <v>115</v>
      </c>
      <c r="C29" s="5">
        <v>8</v>
      </c>
      <c r="D29" s="54" t="s">
        <v>209</v>
      </c>
      <c r="E29" s="7">
        <v>250</v>
      </c>
      <c r="F29" s="8">
        <v>600</v>
      </c>
      <c r="G29" s="9">
        <f t="shared" si="0"/>
        <v>150000</v>
      </c>
      <c r="H29" s="10"/>
      <c r="I29" s="12">
        <v>500</v>
      </c>
      <c r="J29" s="11">
        <f>I29*20%</f>
        <v>100</v>
      </c>
      <c r="K29" s="11">
        <f>I29+J29</f>
        <v>600</v>
      </c>
      <c r="M29" s="132"/>
    </row>
    <row r="30" spans="1:13" s="11" customFormat="1" ht="33" x14ac:dyDescent="0.35">
      <c r="A30" s="5">
        <f t="shared" si="3"/>
        <v>19</v>
      </c>
      <c r="B30" s="17" t="s">
        <v>136</v>
      </c>
      <c r="C30" s="5"/>
      <c r="D30" s="54" t="s">
        <v>209</v>
      </c>
      <c r="E30" s="7">
        <v>500</v>
      </c>
      <c r="F30" s="8">
        <v>165</v>
      </c>
      <c r="G30" s="9">
        <f t="shared" si="0"/>
        <v>82500</v>
      </c>
      <c r="H30" s="10"/>
      <c r="I30" s="12"/>
      <c r="M30" s="132"/>
    </row>
    <row r="31" spans="1:13" s="11" customFormat="1" ht="33" x14ac:dyDescent="0.35">
      <c r="A31" s="5">
        <f t="shared" si="3"/>
        <v>20</v>
      </c>
      <c r="B31" s="17" t="s">
        <v>137</v>
      </c>
      <c r="C31" s="5"/>
      <c r="D31" s="54" t="s">
        <v>209</v>
      </c>
      <c r="E31" s="7">
        <v>500</v>
      </c>
      <c r="F31" s="8">
        <v>260</v>
      </c>
      <c r="G31" s="9">
        <f t="shared" si="0"/>
        <v>130000</v>
      </c>
      <c r="H31" s="10"/>
      <c r="I31" s="12"/>
      <c r="M31" s="132"/>
    </row>
    <row r="32" spans="1:13" s="11" customFormat="1" ht="33" x14ac:dyDescent="0.35">
      <c r="A32" s="5">
        <f t="shared" si="3"/>
        <v>21</v>
      </c>
      <c r="B32" s="13" t="s">
        <v>162</v>
      </c>
      <c r="C32" s="5">
        <v>0</v>
      </c>
      <c r="D32" s="54" t="s">
        <v>209</v>
      </c>
      <c r="E32" s="7">
        <v>400</v>
      </c>
      <c r="F32" s="8">
        <v>336</v>
      </c>
      <c r="G32" s="9">
        <f t="shared" si="0"/>
        <v>134400</v>
      </c>
      <c r="H32" s="10"/>
      <c r="I32" s="12">
        <v>280</v>
      </c>
      <c r="J32" s="11">
        <f t="shared" ref="J32:J37" si="4">I32*20%</f>
        <v>56</v>
      </c>
      <c r="K32" s="11">
        <f t="shared" ref="K32:K37" si="5">I32+J32</f>
        <v>336</v>
      </c>
      <c r="M32" s="132"/>
    </row>
    <row r="33" spans="1:13" s="11" customFormat="1" ht="33" x14ac:dyDescent="0.35">
      <c r="A33" s="5">
        <f t="shared" si="3"/>
        <v>22</v>
      </c>
      <c r="B33" s="17" t="s">
        <v>170</v>
      </c>
      <c r="C33" s="5">
        <v>2096</v>
      </c>
      <c r="D33" s="54" t="s">
        <v>209</v>
      </c>
      <c r="E33" s="7">
        <v>30000</v>
      </c>
      <c r="F33" s="8">
        <v>49.2</v>
      </c>
      <c r="G33" s="9">
        <f t="shared" si="0"/>
        <v>1476000</v>
      </c>
      <c r="H33" s="10"/>
      <c r="I33" s="14">
        <v>41</v>
      </c>
      <c r="J33" s="11">
        <f t="shared" si="4"/>
        <v>8.2000000000000011</v>
      </c>
      <c r="K33" s="11">
        <f t="shared" si="5"/>
        <v>49.2</v>
      </c>
      <c r="M33" s="132"/>
    </row>
    <row r="34" spans="1:13" s="11" customFormat="1" ht="33" x14ac:dyDescent="0.35">
      <c r="A34" s="5">
        <f t="shared" si="3"/>
        <v>23</v>
      </c>
      <c r="B34" s="19" t="s">
        <v>172</v>
      </c>
      <c r="C34" s="5">
        <v>236</v>
      </c>
      <c r="D34" s="54" t="s">
        <v>209</v>
      </c>
      <c r="E34" s="7">
        <v>15000</v>
      </c>
      <c r="F34" s="8">
        <v>76.8</v>
      </c>
      <c r="G34" s="9">
        <f t="shared" si="0"/>
        <v>1152000</v>
      </c>
      <c r="H34" s="10"/>
      <c r="I34" s="18">
        <v>64</v>
      </c>
      <c r="J34" s="11">
        <f t="shared" si="4"/>
        <v>12.8</v>
      </c>
      <c r="K34" s="11">
        <f t="shared" si="5"/>
        <v>76.8</v>
      </c>
      <c r="M34" s="132"/>
    </row>
    <row r="35" spans="1:13" s="11" customFormat="1" ht="33" x14ac:dyDescent="0.35">
      <c r="A35" s="5">
        <f t="shared" si="3"/>
        <v>24</v>
      </c>
      <c r="B35" s="19" t="s">
        <v>173</v>
      </c>
      <c r="C35" s="5">
        <v>87</v>
      </c>
      <c r="D35" s="54" t="s">
        <v>209</v>
      </c>
      <c r="E35" s="7">
        <v>1500</v>
      </c>
      <c r="F35" s="8">
        <v>182.4</v>
      </c>
      <c r="G35" s="9">
        <f t="shared" si="0"/>
        <v>273600</v>
      </c>
      <c r="H35" s="10"/>
      <c r="I35" s="18">
        <v>152</v>
      </c>
      <c r="J35" s="11">
        <f t="shared" si="4"/>
        <v>30.400000000000002</v>
      </c>
      <c r="K35" s="11">
        <f t="shared" si="5"/>
        <v>182.4</v>
      </c>
      <c r="M35" s="132"/>
    </row>
    <row r="36" spans="1:13" s="11" customFormat="1" ht="33" x14ac:dyDescent="0.35">
      <c r="A36" s="5">
        <f t="shared" si="3"/>
        <v>25</v>
      </c>
      <c r="B36" s="6" t="s">
        <v>174</v>
      </c>
      <c r="C36" s="5">
        <v>177</v>
      </c>
      <c r="D36" s="54" t="s">
        <v>209</v>
      </c>
      <c r="E36" s="7">
        <v>1500</v>
      </c>
      <c r="F36" s="8">
        <v>228</v>
      </c>
      <c r="G36" s="9">
        <f t="shared" si="0"/>
        <v>342000</v>
      </c>
      <c r="H36" s="10"/>
      <c r="I36" s="12">
        <v>190</v>
      </c>
      <c r="J36" s="11">
        <f t="shared" si="4"/>
        <v>38</v>
      </c>
      <c r="K36" s="11">
        <f t="shared" si="5"/>
        <v>228</v>
      </c>
      <c r="M36" s="132"/>
    </row>
    <row r="37" spans="1:13" s="11" customFormat="1" ht="33" x14ac:dyDescent="0.35">
      <c r="A37" s="5">
        <f t="shared" si="3"/>
        <v>26</v>
      </c>
      <c r="B37" s="6" t="s">
        <v>175</v>
      </c>
      <c r="C37" s="5">
        <v>97</v>
      </c>
      <c r="D37" s="54" t="s">
        <v>209</v>
      </c>
      <c r="E37" s="7">
        <v>2500</v>
      </c>
      <c r="F37" s="8">
        <v>276</v>
      </c>
      <c r="G37" s="9">
        <f t="shared" si="0"/>
        <v>690000</v>
      </c>
      <c r="H37" s="10"/>
      <c r="I37" s="12">
        <v>230</v>
      </c>
      <c r="J37" s="11">
        <f t="shared" si="4"/>
        <v>46</v>
      </c>
      <c r="K37" s="11">
        <f t="shared" si="5"/>
        <v>276</v>
      </c>
      <c r="M37" s="132"/>
    </row>
    <row r="38" spans="1:13" s="11" customFormat="1" ht="54" x14ac:dyDescent="0.35">
      <c r="A38" s="5">
        <f t="shared" si="3"/>
        <v>27</v>
      </c>
      <c r="B38" s="6" t="s">
        <v>183</v>
      </c>
      <c r="C38" s="5"/>
      <c r="D38" s="54" t="s">
        <v>209</v>
      </c>
      <c r="E38" s="7">
        <v>200</v>
      </c>
      <c r="F38" s="8">
        <v>300</v>
      </c>
      <c r="G38" s="9">
        <f t="shared" si="0"/>
        <v>60000</v>
      </c>
      <c r="H38" s="10"/>
      <c r="I38" s="12"/>
      <c r="M38" s="132"/>
    </row>
    <row r="39" spans="1:13" s="11" customFormat="1" ht="33" x14ac:dyDescent="0.25">
      <c r="A39" s="161" t="s">
        <v>210</v>
      </c>
      <c r="B39" s="161"/>
      <c r="C39" s="161"/>
      <c r="D39" s="161"/>
      <c r="E39" s="161"/>
      <c r="F39" s="161"/>
      <c r="G39" s="65">
        <f>SUM(G17:G38)</f>
        <v>5488597.2000000002</v>
      </c>
      <c r="H39" s="10"/>
      <c r="I39" s="12"/>
      <c r="M39" s="133">
        <f>G39</f>
        <v>5488597.2000000002</v>
      </c>
    </row>
    <row r="40" spans="1:13" s="11" customFormat="1" ht="33" x14ac:dyDescent="0.4">
      <c r="A40" s="153" t="s">
        <v>216</v>
      </c>
      <c r="B40" s="153"/>
      <c r="C40" s="153"/>
      <c r="D40" s="153"/>
      <c r="E40" s="153"/>
      <c r="F40" s="153"/>
      <c r="G40" s="153"/>
      <c r="H40" s="10"/>
      <c r="I40" s="12"/>
      <c r="M40" s="132"/>
    </row>
    <row r="41" spans="1:13" s="11" customFormat="1" ht="33" x14ac:dyDescent="0.25">
      <c r="A41" s="5">
        <f>A38+1</f>
        <v>28</v>
      </c>
      <c r="B41" s="6" t="s">
        <v>20</v>
      </c>
      <c r="C41" s="5">
        <v>0</v>
      </c>
      <c r="D41" s="16"/>
      <c r="E41" s="7">
        <v>10</v>
      </c>
      <c r="F41" s="8">
        <v>3840</v>
      </c>
      <c r="G41" s="9">
        <f t="shared" ref="G41:G52" si="6">F41*E41</f>
        <v>38400</v>
      </c>
      <c r="H41" s="10"/>
      <c r="I41" s="16">
        <v>3200</v>
      </c>
      <c r="J41" s="11">
        <f>I41*20%</f>
        <v>640</v>
      </c>
      <c r="K41" s="11">
        <f>I41+J41</f>
        <v>3840</v>
      </c>
      <c r="M41" s="132"/>
    </row>
    <row r="42" spans="1:13" s="11" customFormat="1" ht="33" x14ac:dyDescent="0.35">
      <c r="A42" s="5">
        <f t="shared" ref="A42:A48" si="7">A41+1</f>
        <v>29</v>
      </c>
      <c r="B42" s="6" t="s">
        <v>21</v>
      </c>
      <c r="C42" s="5">
        <v>0</v>
      </c>
      <c r="D42" s="54"/>
      <c r="E42" s="7">
        <v>10</v>
      </c>
      <c r="F42" s="8">
        <v>3840</v>
      </c>
      <c r="G42" s="9">
        <f t="shared" si="6"/>
        <v>38400</v>
      </c>
      <c r="H42" s="10"/>
      <c r="I42" s="16">
        <v>3200</v>
      </c>
      <c r="J42" s="11">
        <f>I42*20%</f>
        <v>640</v>
      </c>
      <c r="K42" s="11">
        <f>I42+J42</f>
        <v>3840</v>
      </c>
      <c r="M42" s="132"/>
    </row>
    <row r="43" spans="1:13" s="11" customFormat="1" ht="33" x14ac:dyDescent="0.35">
      <c r="A43" s="5">
        <f t="shared" si="7"/>
        <v>30</v>
      </c>
      <c r="B43" s="17" t="s">
        <v>22</v>
      </c>
      <c r="C43" s="5"/>
      <c r="D43" s="54"/>
      <c r="E43" s="7">
        <v>100</v>
      </c>
      <c r="F43" s="8">
        <v>15000</v>
      </c>
      <c r="G43" s="9">
        <f t="shared" si="6"/>
        <v>1500000</v>
      </c>
      <c r="H43" s="10"/>
      <c r="I43" s="12"/>
      <c r="M43" s="132"/>
    </row>
    <row r="44" spans="1:13" s="11" customFormat="1" ht="33" x14ac:dyDescent="0.35">
      <c r="A44" s="5">
        <f t="shared" si="7"/>
        <v>31</v>
      </c>
      <c r="B44" s="13" t="s">
        <v>56</v>
      </c>
      <c r="C44" s="5"/>
      <c r="D44" s="54"/>
      <c r="E44" s="7">
        <v>3</v>
      </c>
      <c r="F44" s="8">
        <v>8000</v>
      </c>
      <c r="G44" s="9">
        <f t="shared" si="6"/>
        <v>24000</v>
      </c>
      <c r="H44" s="10"/>
      <c r="I44" s="12"/>
      <c r="M44" s="132"/>
    </row>
    <row r="45" spans="1:13" s="11" customFormat="1" ht="33" x14ac:dyDescent="0.35">
      <c r="A45" s="5">
        <f t="shared" si="7"/>
        <v>32</v>
      </c>
      <c r="B45" s="13" t="s">
        <v>57</v>
      </c>
      <c r="C45" s="5"/>
      <c r="D45" s="54"/>
      <c r="E45" s="7">
        <v>2</v>
      </c>
      <c r="F45" s="8">
        <v>8000</v>
      </c>
      <c r="G45" s="9">
        <f t="shared" si="6"/>
        <v>16000</v>
      </c>
      <c r="H45" s="10"/>
      <c r="I45" s="12"/>
      <c r="M45" s="132"/>
    </row>
    <row r="46" spans="1:13" s="11" customFormat="1" ht="33" x14ac:dyDescent="0.35">
      <c r="A46" s="5">
        <f t="shared" si="7"/>
        <v>33</v>
      </c>
      <c r="B46" s="6" t="s">
        <v>66</v>
      </c>
      <c r="C46" s="5"/>
      <c r="D46" s="54"/>
      <c r="E46" s="7">
        <v>500</v>
      </c>
      <c r="F46" s="8">
        <v>450</v>
      </c>
      <c r="G46" s="9">
        <f t="shared" si="6"/>
        <v>225000</v>
      </c>
      <c r="H46" s="10"/>
      <c r="I46" s="12">
        <v>1200</v>
      </c>
      <c r="J46" s="11">
        <f>I46*20%</f>
        <v>240</v>
      </c>
      <c r="K46" s="11">
        <f>I46+J46</f>
        <v>1440</v>
      </c>
      <c r="M46" s="132"/>
    </row>
    <row r="47" spans="1:13" s="11" customFormat="1" ht="54" x14ac:dyDescent="0.35">
      <c r="A47" s="5">
        <f t="shared" si="7"/>
        <v>34</v>
      </c>
      <c r="B47" s="17" t="s">
        <v>96</v>
      </c>
      <c r="C47" s="5">
        <v>5612</v>
      </c>
      <c r="D47" s="54"/>
      <c r="E47" s="7">
        <v>30000</v>
      </c>
      <c r="F47" s="8">
        <v>21.468</v>
      </c>
      <c r="G47" s="9">
        <f t="shared" si="6"/>
        <v>644040</v>
      </c>
      <c r="H47" s="10"/>
      <c r="I47" s="14">
        <v>17.89</v>
      </c>
      <c r="J47" s="11">
        <f>I47*20%</f>
        <v>3.5780000000000003</v>
      </c>
      <c r="K47" s="11">
        <f>I47+J47</f>
        <v>21.468</v>
      </c>
      <c r="M47" s="132"/>
    </row>
    <row r="48" spans="1:13" s="11" customFormat="1" ht="33" x14ac:dyDescent="0.35">
      <c r="A48" s="5">
        <f t="shared" si="7"/>
        <v>35</v>
      </c>
      <c r="B48" s="13" t="s">
        <v>139</v>
      </c>
      <c r="C48" s="5"/>
      <c r="D48" s="54"/>
      <c r="E48" s="7">
        <v>300</v>
      </c>
      <c r="F48" s="8">
        <v>1000</v>
      </c>
      <c r="G48" s="9">
        <f t="shared" si="6"/>
        <v>300000</v>
      </c>
      <c r="H48" s="10"/>
      <c r="I48" s="12">
        <v>400</v>
      </c>
      <c r="J48" s="11">
        <f>I48*20%</f>
        <v>80</v>
      </c>
      <c r="K48" s="11">
        <f>I48+J48</f>
        <v>480</v>
      </c>
      <c r="M48" s="132"/>
    </row>
    <row r="49" spans="1:13" s="11" customFormat="1" ht="33" x14ac:dyDescent="0.35">
      <c r="A49" s="5">
        <v>35</v>
      </c>
      <c r="B49" s="17" t="s">
        <v>157</v>
      </c>
      <c r="C49" s="5"/>
      <c r="D49" s="54"/>
      <c r="E49" s="7">
        <v>250</v>
      </c>
      <c r="F49" s="8">
        <v>1500</v>
      </c>
      <c r="G49" s="9">
        <f t="shared" si="6"/>
        <v>375000</v>
      </c>
      <c r="H49" s="10"/>
      <c r="I49" s="12"/>
      <c r="M49" s="132"/>
    </row>
    <row r="50" spans="1:13" s="11" customFormat="1" ht="33" x14ac:dyDescent="0.35">
      <c r="A50" s="5">
        <f>A49+1</f>
        <v>36</v>
      </c>
      <c r="B50" s="6" t="s">
        <v>159</v>
      </c>
      <c r="C50" s="5"/>
      <c r="D50" s="54"/>
      <c r="E50" s="7">
        <v>12</v>
      </c>
      <c r="F50" s="8">
        <v>480</v>
      </c>
      <c r="G50" s="9">
        <f t="shared" si="6"/>
        <v>5760</v>
      </c>
      <c r="H50" s="10"/>
      <c r="I50" s="12"/>
      <c r="M50" s="132"/>
    </row>
    <row r="51" spans="1:13" s="11" customFormat="1" ht="33" x14ac:dyDescent="0.35">
      <c r="A51" s="5">
        <f>A50+1</f>
        <v>37</v>
      </c>
      <c r="B51" s="6" t="s">
        <v>171</v>
      </c>
      <c r="C51" s="5">
        <v>49</v>
      </c>
      <c r="D51" s="54"/>
      <c r="E51" s="7">
        <v>35000</v>
      </c>
      <c r="F51" s="8">
        <v>102</v>
      </c>
      <c r="G51" s="9">
        <f t="shared" si="6"/>
        <v>3570000</v>
      </c>
      <c r="H51" s="10"/>
      <c r="I51" s="16">
        <v>85</v>
      </c>
      <c r="J51" s="11">
        <f>I51*20%</f>
        <v>17</v>
      </c>
      <c r="K51" s="11">
        <f>I51+J51</f>
        <v>102</v>
      </c>
      <c r="M51" s="132"/>
    </row>
    <row r="52" spans="1:13" s="11" customFormat="1" ht="72.75" customHeight="1" x14ac:dyDescent="0.35">
      <c r="A52" s="5">
        <f>A51+1</f>
        <v>38</v>
      </c>
      <c r="B52" s="13" t="s">
        <v>177</v>
      </c>
      <c r="C52" s="5"/>
      <c r="D52" s="54"/>
      <c r="E52" s="7">
        <v>5</v>
      </c>
      <c r="F52" s="8">
        <v>7000</v>
      </c>
      <c r="G52" s="9">
        <f t="shared" si="6"/>
        <v>35000</v>
      </c>
      <c r="H52" s="10"/>
      <c r="I52" s="12"/>
      <c r="M52" s="132"/>
    </row>
    <row r="53" spans="1:13" s="11" customFormat="1" ht="27.75" customHeight="1" x14ac:dyDescent="0.25">
      <c r="A53" s="161" t="s">
        <v>210</v>
      </c>
      <c r="B53" s="161"/>
      <c r="C53" s="161"/>
      <c r="D53" s="161"/>
      <c r="E53" s="161"/>
      <c r="F53" s="161"/>
      <c r="G53" s="65">
        <f>SUM(G41:G52)</f>
        <v>6771600</v>
      </c>
      <c r="H53" s="10"/>
      <c r="I53" s="12"/>
      <c r="M53" s="133">
        <f>G53</f>
        <v>6771600</v>
      </c>
    </row>
    <row r="54" spans="1:13" s="11" customFormat="1" ht="33" x14ac:dyDescent="0.25">
      <c r="A54" s="154" t="s">
        <v>217</v>
      </c>
      <c r="B54" s="154"/>
      <c r="C54" s="154"/>
      <c r="D54" s="154"/>
      <c r="E54" s="154"/>
      <c r="F54" s="154"/>
      <c r="G54" s="154"/>
      <c r="H54" s="10"/>
      <c r="I54" s="12"/>
      <c r="M54" s="132"/>
    </row>
    <row r="55" spans="1:13" s="11" customFormat="1" ht="33" x14ac:dyDescent="0.25">
      <c r="A55" s="5">
        <f>A52+1</f>
        <v>39</v>
      </c>
      <c r="B55" s="13" t="s">
        <v>97</v>
      </c>
      <c r="C55" s="5"/>
      <c r="D55" s="16"/>
      <c r="E55" s="7">
        <v>1500</v>
      </c>
      <c r="F55" s="8">
        <v>40</v>
      </c>
      <c r="G55" s="9">
        <f t="shared" ref="G55:G63" si="8">F55*E55</f>
        <v>60000</v>
      </c>
      <c r="H55" s="10"/>
      <c r="I55" s="12">
        <v>400</v>
      </c>
      <c r="J55" s="11">
        <f>I55*20%</f>
        <v>80</v>
      </c>
      <c r="K55" s="11">
        <f>I55+J55</f>
        <v>480</v>
      </c>
      <c r="M55" s="132"/>
    </row>
    <row r="56" spans="1:13" s="11" customFormat="1" ht="33" x14ac:dyDescent="0.35">
      <c r="A56" s="5">
        <f t="shared" ref="A56:A63" si="9">A55+1</f>
        <v>40</v>
      </c>
      <c r="B56" s="21" t="s">
        <v>98</v>
      </c>
      <c r="C56" s="5"/>
      <c r="D56" s="50"/>
      <c r="E56" s="7">
        <v>500</v>
      </c>
      <c r="F56" s="8">
        <v>15</v>
      </c>
      <c r="G56" s="9">
        <f t="shared" si="8"/>
        <v>7500</v>
      </c>
      <c r="H56" s="10"/>
      <c r="I56" s="12"/>
      <c r="M56" s="132"/>
    </row>
    <row r="57" spans="1:13" s="11" customFormat="1" ht="33" x14ac:dyDescent="0.35">
      <c r="A57" s="5">
        <f t="shared" si="9"/>
        <v>41</v>
      </c>
      <c r="B57" s="22" t="s">
        <v>100</v>
      </c>
      <c r="C57" s="5"/>
      <c r="D57" s="50"/>
      <c r="E57" s="7">
        <v>500</v>
      </c>
      <c r="F57" s="8">
        <v>168</v>
      </c>
      <c r="G57" s="9">
        <f t="shared" si="8"/>
        <v>84000</v>
      </c>
      <c r="H57" s="10"/>
      <c r="I57" s="12"/>
      <c r="M57" s="132"/>
    </row>
    <row r="58" spans="1:13" s="11" customFormat="1" ht="33" x14ac:dyDescent="0.25">
      <c r="A58" s="5">
        <f t="shared" si="9"/>
        <v>42</v>
      </c>
      <c r="B58" s="17" t="s">
        <v>110</v>
      </c>
      <c r="C58" s="5"/>
      <c r="D58" s="50"/>
      <c r="E58" s="7">
        <v>1500</v>
      </c>
      <c r="F58" s="8">
        <v>99</v>
      </c>
      <c r="G58" s="9">
        <f t="shared" si="8"/>
        <v>148500</v>
      </c>
      <c r="H58" s="10"/>
      <c r="I58" s="12"/>
      <c r="M58" s="132"/>
    </row>
    <row r="59" spans="1:13" s="11" customFormat="1" ht="33" x14ac:dyDescent="0.25">
      <c r="A59" s="5">
        <f t="shared" si="9"/>
        <v>43</v>
      </c>
      <c r="B59" s="17" t="s">
        <v>113</v>
      </c>
      <c r="C59" s="5"/>
      <c r="D59" s="50"/>
      <c r="E59" s="7">
        <v>1000</v>
      </c>
      <c r="F59" s="8">
        <v>200</v>
      </c>
      <c r="G59" s="9">
        <f t="shared" si="8"/>
        <v>200000</v>
      </c>
      <c r="H59" s="10"/>
      <c r="I59" s="14"/>
      <c r="M59" s="132"/>
    </row>
    <row r="60" spans="1:13" s="11" customFormat="1" ht="33" x14ac:dyDescent="0.25">
      <c r="A60" s="5">
        <f t="shared" si="9"/>
        <v>44</v>
      </c>
      <c r="B60" s="17" t="s">
        <v>114</v>
      </c>
      <c r="C60" s="5"/>
      <c r="D60" s="50"/>
      <c r="E60" s="7">
        <v>500</v>
      </c>
      <c r="F60" s="8">
        <v>85</v>
      </c>
      <c r="G60" s="9">
        <f t="shared" si="8"/>
        <v>42500</v>
      </c>
      <c r="H60" s="10"/>
      <c r="I60" s="14"/>
      <c r="M60" s="132"/>
    </row>
    <row r="61" spans="1:13" s="11" customFormat="1" ht="54" x14ac:dyDescent="0.25">
      <c r="A61" s="5">
        <f t="shared" si="9"/>
        <v>45</v>
      </c>
      <c r="B61" s="80" t="s">
        <v>132</v>
      </c>
      <c r="C61" s="5"/>
      <c r="D61" s="50"/>
      <c r="E61" s="7">
        <v>50</v>
      </c>
      <c r="F61" s="8">
        <v>70</v>
      </c>
      <c r="G61" s="9">
        <f t="shared" si="8"/>
        <v>3500</v>
      </c>
      <c r="H61" s="10"/>
      <c r="I61" s="12"/>
      <c r="M61" s="132"/>
    </row>
    <row r="62" spans="1:13" s="11" customFormat="1" ht="54" x14ac:dyDescent="0.25">
      <c r="A62" s="5">
        <f t="shared" si="9"/>
        <v>46</v>
      </c>
      <c r="B62" s="80" t="s">
        <v>133</v>
      </c>
      <c r="C62" s="5"/>
      <c r="D62" s="50"/>
      <c r="E62" s="7">
        <v>100</v>
      </c>
      <c r="F62" s="8">
        <v>60</v>
      </c>
      <c r="G62" s="9">
        <f t="shared" si="8"/>
        <v>6000</v>
      </c>
      <c r="H62" s="10"/>
      <c r="I62" s="12"/>
      <c r="M62" s="132"/>
    </row>
    <row r="63" spans="1:13" s="11" customFormat="1" ht="33" x14ac:dyDescent="0.25">
      <c r="A63" s="5">
        <f t="shared" si="9"/>
        <v>47</v>
      </c>
      <c r="B63" s="17" t="s">
        <v>152</v>
      </c>
      <c r="C63" s="5">
        <v>78</v>
      </c>
      <c r="D63" s="50"/>
      <c r="E63" s="7">
        <v>500</v>
      </c>
      <c r="F63" s="8">
        <v>1092</v>
      </c>
      <c r="G63" s="9">
        <f t="shared" si="8"/>
        <v>546000</v>
      </c>
      <c r="H63" s="10"/>
      <c r="I63" s="18">
        <v>910</v>
      </c>
      <c r="J63" s="11">
        <f>I63*20%</f>
        <v>182</v>
      </c>
      <c r="K63" s="11">
        <f>I63+J63</f>
        <v>1092</v>
      </c>
      <c r="M63" s="132"/>
    </row>
    <row r="64" spans="1:13" s="11" customFormat="1" ht="33" x14ac:dyDescent="0.25">
      <c r="A64" s="5">
        <f>A63+1</f>
        <v>48</v>
      </c>
      <c r="B64" s="17" t="s">
        <v>153</v>
      </c>
      <c r="C64" s="5">
        <v>4</v>
      </c>
      <c r="D64" s="50"/>
      <c r="E64" s="7">
        <v>5000</v>
      </c>
      <c r="F64" s="8">
        <v>123.6</v>
      </c>
      <c r="G64" s="9">
        <f>F64*E64</f>
        <v>618000</v>
      </c>
      <c r="H64" s="10"/>
      <c r="I64" s="14">
        <v>103</v>
      </c>
      <c r="J64" s="11">
        <f>I64*20%</f>
        <v>20.6</v>
      </c>
      <c r="K64" s="11">
        <f>I64+J64</f>
        <v>123.6</v>
      </c>
      <c r="M64" s="132"/>
    </row>
    <row r="65" spans="1:13" s="11" customFormat="1" ht="33" x14ac:dyDescent="0.25">
      <c r="A65" s="5">
        <f>A64+1</f>
        <v>49</v>
      </c>
      <c r="B65" s="17" t="s">
        <v>154</v>
      </c>
      <c r="C65" s="5"/>
      <c r="D65" s="50"/>
      <c r="E65" s="7">
        <v>500</v>
      </c>
      <c r="F65" s="8">
        <v>780</v>
      </c>
      <c r="G65" s="9">
        <f>F65*E65</f>
        <v>390000</v>
      </c>
      <c r="H65" s="10"/>
      <c r="I65" s="12"/>
      <c r="M65" s="132"/>
    </row>
    <row r="66" spans="1:13" x14ac:dyDescent="0.5">
      <c r="A66" s="5">
        <f>A65+1</f>
        <v>50</v>
      </c>
      <c r="B66" s="6" t="s">
        <v>207</v>
      </c>
      <c r="C66" s="5"/>
      <c r="D66" s="50"/>
      <c r="E66" s="7">
        <v>20</v>
      </c>
      <c r="F66" s="25">
        <v>1000</v>
      </c>
      <c r="G66" s="9">
        <f>F66*E66</f>
        <v>20000</v>
      </c>
    </row>
    <row r="67" spans="1:13" x14ac:dyDescent="0.5">
      <c r="A67" s="5">
        <f>A66+1</f>
        <v>51</v>
      </c>
      <c r="B67" s="6" t="s">
        <v>206</v>
      </c>
      <c r="C67" s="5"/>
      <c r="D67" s="50"/>
      <c r="E67" s="7">
        <v>700</v>
      </c>
      <c r="F67" s="25">
        <v>150</v>
      </c>
      <c r="G67" s="9">
        <f>F67*E67</f>
        <v>105000</v>
      </c>
    </row>
    <row r="68" spans="1:13" s="11" customFormat="1" ht="33" x14ac:dyDescent="0.25">
      <c r="A68" s="161" t="s">
        <v>210</v>
      </c>
      <c r="B68" s="161"/>
      <c r="C68" s="161"/>
      <c r="D68" s="161"/>
      <c r="E68" s="161"/>
      <c r="F68" s="161"/>
      <c r="G68" s="65">
        <f>SUM(G55:G67)</f>
        <v>2231000</v>
      </c>
      <c r="H68" s="10"/>
      <c r="I68" s="12"/>
      <c r="M68" s="133">
        <f>G68</f>
        <v>2231000</v>
      </c>
    </row>
    <row r="69" spans="1:13" s="11" customFormat="1" ht="33" x14ac:dyDescent="0.4">
      <c r="A69" s="153" t="s">
        <v>218</v>
      </c>
      <c r="B69" s="153"/>
      <c r="C69" s="153"/>
      <c r="D69" s="153"/>
      <c r="E69" s="153"/>
      <c r="F69" s="153"/>
      <c r="G69" s="153"/>
      <c r="H69" s="10"/>
      <c r="I69" s="12"/>
      <c r="M69" s="132"/>
    </row>
    <row r="70" spans="1:13" s="11" customFormat="1" ht="33" x14ac:dyDescent="0.25">
      <c r="A70" s="5">
        <v>52</v>
      </c>
      <c r="B70" s="6" t="s">
        <v>14</v>
      </c>
      <c r="C70" s="5">
        <v>31</v>
      </c>
      <c r="D70" s="16"/>
      <c r="E70" s="7">
        <v>500</v>
      </c>
      <c r="F70" s="8">
        <v>62.4</v>
      </c>
      <c r="G70" s="9">
        <f t="shared" ref="G70:G102" si="10">F70*E70</f>
        <v>31200</v>
      </c>
      <c r="H70" s="10"/>
      <c r="I70" s="12">
        <v>52</v>
      </c>
      <c r="J70" s="11">
        <f>I70*20%</f>
        <v>10.4</v>
      </c>
      <c r="K70" s="11">
        <f>I70+J70</f>
        <v>62.4</v>
      </c>
      <c r="M70" s="132"/>
    </row>
    <row r="71" spans="1:13" s="11" customFormat="1" ht="33" x14ac:dyDescent="0.35">
      <c r="A71" s="5">
        <f t="shared" ref="A71:A103" si="11">A70+1</f>
        <v>53</v>
      </c>
      <c r="B71" s="13" t="s">
        <v>16</v>
      </c>
      <c r="C71" s="5">
        <v>0</v>
      </c>
      <c r="D71" s="54"/>
      <c r="E71" s="7">
        <v>20</v>
      </c>
      <c r="F71" s="8">
        <v>50.4</v>
      </c>
      <c r="G71" s="9">
        <f t="shared" si="10"/>
        <v>1008</v>
      </c>
      <c r="H71" s="10"/>
      <c r="I71" s="15">
        <v>42</v>
      </c>
      <c r="J71" s="11">
        <f>I71*20%</f>
        <v>8.4</v>
      </c>
      <c r="K71" s="11">
        <f>I71+J71</f>
        <v>50.4</v>
      </c>
      <c r="M71" s="132"/>
    </row>
    <row r="72" spans="1:13" s="11" customFormat="1" ht="33" x14ac:dyDescent="0.35">
      <c r="A72" s="5">
        <f t="shared" si="11"/>
        <v>54</v>
      </c>
      <c r="B72" s="13" t="s">
        <v>17</v>
      </c>
      <c r="C72" s="5">
        <v>0</v>
      </c>
      <c r="D72" s="54"/>
      <c r="E72" s="7">
        <v>10</v>
      </c>
      <c r="F72" s="8">
        <v>50.4</v>
      </c>
      <c r="G72" s="9">
        <f t="shared" si="10"/>
        <v>504</v>
      </c>
      <c r="H72" s="10"/>
      <c r="I72" s="14">
        <v>42</v>
      </c>
      <c r="J72" s="11">
        <f>I72*20%</f>
        <v>8.4</v>
      </c>
      <c r="K72" s="11">
        <f>I72+J72</f>
        <v>50.4</v>
      </c>
      <c r="M72" s="132"/>
    </row>
    <row r="73" spans="1:13" s="11" customFormat="1" ht="33" x14ac:dyDescent="0.35">
      <c r="A73" s="5">
        <f t="shared" si="11"/>
        <v>55</v>
      </c>
      <c r="B73" s="13" t="s">
        <v>18</v>
      </c>
      <c r="C73" s="5"/>
      <c r="D73" s="54"/>
      <c r="E73" s="7">
        <v>10</v>
      </c>
      <c r="F73" s="8">
        <v>50.4</v>
      </c>
      <c r="G73" s="9">
        <f t="shared" si="10"/>
        <v>504</v>
      </c>
      <c r="H73" s="10"/>
      <c r="I73" s="15">
        <v>42</v>
      </c>
      <c r="J73" s="11">
        <f>I73*20%</f>
        <v>8.4</v>
      </c>
      <c r="K73" s="11">
        <f>I73+J73</f>
        <v>50.4</v>
      </c>
      <c r="M73" s="132"/>
    </row>
    <row r="74" spans="1:13" s="11" customFormat="1" ht="33" x14ac:dyDescent="0.35">
      <c r="A74" s="5">
        <f t="shared" si="11"/>
        <v>56</v>
      </c>
      <c r="B74" s="13" t="s">
        <v>19</v>
      </c>
      <c r="C74" s="5"/>
      <c r="D74" s="54"/>
      <c r="E74" s="7">
        <v>20</v>
      </c>
      <c r="F74" s="8">
        <v>50.4</v>
      </c>
      <c r="G74" s="9">
        <f t="shared" si="10"/>
        <v>1008</v>
      </c>
      <c r="H74" s="10"/>
      <c r="I74" s="15">
        <v>42</v>
      </c>
      <c r="J74" s="11">
        <f>I74*20%</f>
        <v>8.4</v>
      </c>
      <c r="K74" s="11">
        <f>I74+J74</f>
        <v>50.4</v>
      </c>
      <c r="M74" s="132"/>
    </row>
    <row r="75" spans="1:13" s="11" customFormat="1" ht="33" x14ac:dyDescent="0.35">
      <c r="A75" s="5">
        <f t="shared" si="11"/>
        <v>57</v>
      </c>
      <c r="B75" s="13" t="s">
        <v>23</v>
      </c>
      <c r="C75" s="5"/>
      <c r="D75" s="54"/>
      <c r="E75" s="7">
        <v>500</v>
      </c>
      <c r="F75" s="8">
        <v>200</v>
      </c>
      <c r="G75" s="9">
        <f t="shared" si="10"/>
        <v>100000</v>
      </c>
      <c r="H75" s="10"/>
      <c r="I75" s="12"/>
      <c r="M75" s="132"/>
    </row>
    <row r="76" spans="1:13" s="11" customFormat="1" ht="33" x14ac:dyDescent="0.35">
      <c r="A76" s="5">
        <f t="shared" si="11"/>
        <v>58</v>
      </c>
      <c r="B76" s="13" t="s">
        <v>24</v>
      </c>
      <c r="C76" s="5"/>
      <c r="D76" s="54"/>
      <c r="E76" s="7">
        <v>500</v>
      </c>
      <c r="F76" s="8">
        <v>140</v>
      </c>
      <c r="G76" s="9">
        <f t="shared" si="10"/>
        <v>70000</v>
      </c>
      <c r="H76" s="10"/>
      <c r="I76" s="12"/>
      <c r="M76" s="132"/>
    </row>
    <row r="77" spans="1:13" s="11" customFormat="1" ht="33" x14ac:dyDescent="0.35">
      <c r="A77" s="5">
        <f t="shared" si="11"/>
        <v>59</v>
      </c>
      <c r="B77" s="13" t="s">
        <v>25</v>
      </c>
      <c r="C77" s="5"/>
      <c r="D77" s="54"/>
      <c r="E77" s="7">
        <v>500</v>
      </c>
      <c r="F77" s="8">
        <v>70</v>
      </c>
      <c r="G77" s="9">
        <f t="shared" si="10"/>
        <v>35000</v>
      </c>
      <c r="H77" s="10"/>
      <c r="I77" s="12"/>
      <c r="M77" s="132"/>
    </row>
    <row r="78" spans="1:13" s="11" customFormat="1" ht="33" x14ac:dyDescent="0.35">
      <c r="A78" s="5">
        <f t="shared" si="11"/>
        <v>60</v>
      </c>
      <c r="B78" s="13" t="s">
        <v>26</v>
      </c>
      <c r="C78" s="5">
        <v>331</v>
      </c>
      <c r="D78" s="54"/>
      <c r="E78" s="7">
        <v>1000</v>
      </c>
      <c r="F78" s="8">
        <v>39.6</v>
      </c>
      <c r="G78" s="9">
        <f t="shared" si="10"/>
        <v>39600</v>
      </c>
      <c r="H78" s="10"/>
      <c r="I78" s="18">
        <v>33</v>
      </c>
      <c r="J78" s="11">
        <f>I78*20%</f>
        <v>6.6000000000000005</v>
      </c>
      <c r="K78" s="11">
        <f>I78+J78</f>
        <v>39.6</v>
      </c>
      <c r="M78" s="132"/>
    </row>
    <row r="79" spans="1:13" s="11" customFormat="1" ht="33" x14ac:dyDescent="0.35">
      <c r="A79" s="5">
        <f t="shared" si="11"/>
        <v>61</v>
      </c>
      <c r="B79" s="17" t="s">
        <v>32</v>
      </c>
      <c r="C79" s="5">
        <v>19</v>
      </c>
      <c r="D79" s="54"/>
      <c r="E79" s="7">
        <v>120</v>
      </c>
      <c r="F79" s="8">
        <v>2500</v>
      </c>
      <c r="G79" s="9">
        <f t="shared" si="10"/>
        <v>300000</v>
      </c>
      <c r="H79" s="10"/>
      <c r="I79" s="14">
        <v>2950</v>
      </c>
      <c r="J79" s="11">
        <f>I79*20%</f>
        <v>590</v>
      </c>
      <c r="K79" s="11">
        <f>I79+J79</f>
        <v>3540</v>
      </c>
      <c r="M79" s="132"/>
    </row>
    <row r="80" spans="1:13" s="11" customFormat="1" ht="33" x14ac:dyDescent="0.35">
      <c r="A80" s="5">
        <f t="shared" si="11"/>
        <v>62</v>
      </c>
      <c r="B80" s="13" t="s">
        <v>33</v>
      </c>
      <c r="C80" s="5"/>
      <c r="D80" s="54"/>
      <c r="E80" s="7">
        <v>50</v>
      </c>
      <c r="F80" s="8">
        <v>2500</v>
      </c>
      <c r="G80" s="9">
        <f t="shared" si="10"/>
        <v>125000</v>
      </c>
      <c r="H80" s="10"/>
      <c r="I80" s="15"/>
      <c r="M80" s="132"/>
    </row>
    <row r="81" spans="1:13" s="11" customFormat="1" ht="54" x14ac:dyDescent="0.35">
      <c r="A81" s="5">
        <f t="shared" si="11"/>
        <v>63</v>
      </c>
      <c r="B81" s="6" t="s">
        <v>34</v>
      </c>
      <c r="C81" s="5">
        <v>37</v>
      </c>
      <c r="D81" s="54"/>
      <c r="E81" s="7">
        <v>500</v>
      </c>
      <c r="F81" s="8">
        <v>420</v>
      </c>
      <c r="G81" s="9">
        <f t="shared" si="10"/>
        <v>210000</v>
      </c>
      <c r="H81" s="10"/>
      <c r="I81" s="12">
        <v>350</v>
      </c>
      <c r="J81" s="11">
        <f>I81*20%</f>
        <v>70</v>
      </c>
      <c r="K81" s="11">
        <f>I81+J81</f>
        <v>420</v>
      </c>
      <c r="M81" s="132"/>
    </row>
    <row r="82" spans="1:13" s="11" customFormat="1" ht="33" x14ac:dyDescent="0.35">
      <c r="A82" s="5">
        <f t="shared" si="11"/>
        <v>64</v>
      </c>
      <c r="B82" s="13" t="s">
        <v>35</v>
      </c>
      <c r="C82" s="5">
        <v>24</v>
      </c>
      <c r="D82" s="54"/>
      <c r="E82" s="7">
        <v>500</v>
      </c>
      <c r="F82" s="8">
        <v>348</v>
      </c>
      <c r="G82" s="9">
        <f t="shared" si="10"/>
        <v>174000</v>
      </c>
      <c r="H82" s="10"/>
      <c r="I82" s="14">
        <v>290</v>
      </c>
      <c r="J82" s="11">
        <f>I82*20%</f>
        <v>58</v>
      </c>
      <c r="K82" s="11">
        <f>I82+J82</f>
        <v>348</v>
      </c>
      <c r="M82" s="132"/>
    </row>
    <row r="83" spans="1:13" s="11" customFormat="1" ht="33" x14ac:dyDescent="0.35">
      <c r="A83" s="5">
        <f t="shared" si="11"/>
        <v>65</v>
      </c>
      <c r="B83" s="13" t="s">
        <v>36</v>
      </c>
      <c r="C83" s="5"/>
      <c r="D83" s="54"/>
      <c r="E83" s="7">
        <v>1000</v>
      </c>
      <c r="F83" s="8">
        <v>84</v>
      </c>
      <c r="G83" s="9">
        <f t="shared" si="10"/>
        <v>84000</v>
      </c>
      <c r="H83" s="10"/>
      <c r="I83" s="12"/>
      <c r="M83" s="132"/>
    </row>
    <row r="84" spans="1:13" s="11" customFormat="1" ht="33" x14ac:dyDescent="0.35">
      <c r="A84" s="5">
        <f t="shared" si="11"/>
        <v>66</v>
      </c>
      <c r="B84" s="6" t="s">
        <v>205</v>
      </c>
      <c r="C84" s="5"/>
      <c r="D84" s="50"/>
      <c r="E84" s="7">
        <v>5000</v>
      </c>
      <c r="F84" s="25">
        <v>25</v>
      </c>
      <c r="G84" s="9">
        <f>F84*E84</f>
        <v>125000</v>
      </c>
      <c r="H84" s="10"/>
      <c r="I84" s="12"/>
      <c r="M84" s="132"/>
    </row>
    <row r="85" spans="1:13" s="11" customFormat="1" ht="33" x14ac:dyDescent="0.35">
      <c r="A85" s="5">
        <f t="shared" si="11"/>
        <v>67</v>
      </c>
      <c r="B85" s="13" t="s">
        <v>37</v>
      </c>
      <c r="C85" s="5"/>
      <c r="D85" s="54"/>
      <c r="E85" s="7">
        <v>1500</v>
      </c>
      <c r="F85" s="8">
        <v>95</v>
      </c>
      <c r="G85" s="9">
        <f t="shared" si="10"/>
        <v>142500</v>
      </c>
      <c r="H85" s="10"/>
      <c r="I85" s="12"/>
      <c r="M85" s="132"/>
    </row>
    <row r="86" spans="1:13" s="11" customFormat="1" ht="54" x14ac:dyDescent="0.35">
      <c r="A86" s="5">
        <f t="shared" si="11"/>
        <v>68</v>
      </c>
      <c r="B86" s="19" t="s">
        <v>38</v>
      </c>
      <c r="C86" s="5"/>
      <c r="D86" s="54"/>
      <c r="E86" s="7">
        <v>1000</v>
      </c>
      <c r="F86" s="8">
        <v>25</v>
      </c>
      <c r="G86" s="9">
        <f t="shared" si="10"/>
        <v>25000</v>
      </c>
      <c r="H86" s="10"/>
      <c r="I86" s="18"/>
      <c r="M86" s="132"/>
    </row>
    <row r="87" spans="1:13" s="11" customFormat="1" ht="33" x14ac:dyDescent="0.35">
      <c r="A87" s="5">
        <f t="shared" si="11"/>
        <v>69</v>
      </c>
      <c r="B87" s="17" t="s">
        <v>39</v>
      </c>
      <c r="C87" s="5">
        <v>50</v>
      </c>
      <c r="D87" s="54"/>
      <c r="E87" s="7">
        <v>200</v>
      </c>
      <c r="F87" s="8">
        <v>600</v>
      </c>
      <c r="G87" s="9">
        <f t="shared" si="10"/>
        <v>120000</v>
      </c>
      <c r="H87" s="10"/>
      <c r="I87" s="18">
        <v>500</v>
      </c>
      <c r="J87" s="11">
        <f>I87*20%</f>
        <v>100</v>
      </c>
      <c r="K87" s="11">
        <f>I87+J87</f>
        <v>600</v>
      </c>
      <c r="M87" s="132"/>
    </row>
    <row r="88" spans="1:13" s="11" customFormat="1" ht="54" x14ac:dyDescent="0.35">
      <c r="A88" s="5">
        <f t="shared" si="11"/>
        <v>70</v>
      </c>
      <c r="B88" s="13" t="s">
        <v>47</v>
      </c>
      <c r="C88" s="5"/>
      <c r="D88" s="54"/>
      <c r="E88" s="7">
        <v>500</v>
      </c>
      <c r="F88" s="20">
        <v>350</v>
      </c>
      <c r="G88" s="9">
        <f t="shared" si="10"/>
        <v>175000</v>
      </c>
      <c r="H88" s="10"/>
      <c r="I88" s="12"/>
      <c r="M88" s="132"/>
    </row>
    <row r="89" spans="1:13" s="11" customFormat="1" ht="33" x14ac:dyDescent="0.35">
      <c r="A89" s="5">
        <f t="shared" si="11"/>
        <v>71</v>
      </c>
      <c r="B89" s="13" t="s">
        <v>48</v>
      </c>
      <c r="C89" s="5"/>
      <c r="D89" s="54"/>
      <c r="E89" s="7">
        <v>50</v>
      </c>
      <c r="F89" s="20">
        <v>350</v>
      </c>
      <c r="G89" s="9">
        <f t="shared" si="10"/>
        <v>17500</v>
      </c>
      <c r="H89" s="10"/>
      <c r="I89" s="12"/>
      <c r="M89" s="132"/>
    </row>
    <row r="90" spans="1:13" s="11" customFormat="1" ht="33" x14ac:dyDescent="0.35">
      <c r="A90" s="5">
        <f t="shared" si="11"/>
        <v>72</v>
      </c>
      <c r="B90" s="13" t="s">
        <v>49</v>
      </c>
      <c r="C90" s="5"/>
      <c r="D90" s="54"/>
      <c r="E90" s="7">
        <v>50</v>
      </c>
      <c r="F90" s="20">
        <v>350</v>
      </c>
      <c r="G90" s="9">
        <f t="shared" si="10"/>
        <v>17500</v>
      </c>
      <c r="H90" s="10"/>
      <c r="I90" s="12"/>
      <c r="M90" s="132"/>
    </row>
    <row r="91" spans="1:13" s="11" customFormat="1" ht="33" x14ac:dyDescent="0.35">
      <c r="A91" s="5">
        <f t="shared" si="11"/>
        <v>73</v>
      </c>
      <c r="B91" s="13" t="s">
        <v>50</v>
      </c>
      <c r="C91" s="5"/>
      <c r="D91" s="54"/>
      <c r="E91" s="7">
        <v>50</v>
      </c>
      <c r="F91" s="20">
        <v>350</v>
      </c>
      <c r="G91" s="9">
        <f t="shared" si="10"/>
        <v>17500</v>
      </c>
      <c r="H91" s="10"/>
      <c r="I91" s="12"/>
      <c r="M91" s="132"/>
    </row>
    <row r="92" spans="1:13" s="11" customFormat="1" ht="33" x14ac:dyDescent="0.35">
      <c r="A92" s="5">
        <f t="shared" si="11"/>
        <v>74</v>
      </c>
      <c r="B92" s="13" t="s">
        <v>51</v>
      </c>
      <c r="C92" s="5"/>
      <c r="D92" s="54"/>
      <c r="E92" s="7">
        <v>50</v>
      </c>
      <c r="F92" s="20">
        <v>350</v>
      </c>
      <c r="G92" s="9">
        <f t="shared" si="10"/>
        <v>17500</v>
      </c>
      <c r="H92" s="10"/>
      <c r="I92" s="12"/>
      <c r="M92" s="132"/>
    </row>
    <row r="93" spans="1:13" s="11" customFormat="1" ht="33" x14ac:dyDescent="0.35">
      <c r="A93" s="5">
        <f t="shared" si="11"/>
        <v>75</v>
      </c>
      <c r="B93" s="13" t="s">
        <v>52</v>
      </c>
      <c r="C93" s="5"/>
      <c r="D93" s="54"/>
      <c r="E93" s="7">
        <v>50</v>
      </c>
      <c r="F93" s="20">
        <v>350</v>
      </c>
      <c r="G93" s="9">
        <f t="shared" si="10"/>
        <v>17500</v>
      </c>
      <c r="H93" s="10"/>
      <c r="I93" s="12"/>
      <c r="M93" s="132"/>
    </row>
    <row r="94" spans="1:13" s="11" customFormat="1" ht="33" x14ac:dyDescent="0.35">
      <c r="A94" s="5">
        <f t="shared" si="11"/>
        <v>76</v>
      </c>
      <c r="B94" s="13" t="s">
        <v>53</v>
      </c>
      <c r="C94" s="5"/>
      <c r="D94" s="54"/>
      <c r="E94" s="7">
        <v>100</v>
      </c>
      <c r="F94" s="20">
        <v>350</v>
      </c>
      <c r="G94" s="9">
        <f t="shared" si="10"/>
        <v>35000</v>
      </c>
      <c r="H94" s="10"/>
      <c r="I94" s="12"/>
      <c r="M94" s="132"/>
    </row>
    <row r="95" spans="1:13" s="11" customFormat="1" ht="33" x14ac:dyDescent="0.35">
      <c r="A95" s="5">
        <f t="shared" si="11"/>
        <v>77</v>
      </c>
      <c r="B95" s="13" t="s">
        <v>54</v>
      </c>
      <c r="C95" s="5"/>
      <c r="D95" s="54"/>
      <c r="E95" s="7">
        <v>50</v>
      </c>
      <c r="F95" s="20">
        <v>350</v>
      </c>
      <c r="G95" s="9">
        <f t="shared" si="10"/>
        <v>17500</v>
      </c>
      <c r="H95" s="10"/>
      <c r="I95" s="12"/>
      <c r="M95" s="132"/>
    </row>
    <row r="96" spans="1:13" s="11" customFormat="1" ht="33" x14ac:dyDescent="0.35">
      <c r="A96" s="5">
        <f t="shared" si="11"/>
        <v>78</v>
      </c>
      <c r="B96" s="13" t="s">
        <v>55</v>
      </c>
      <c r="C96" s="5"/>
      <c r="D96" s="54"/>
      <c r="E96" s="7">
        <v>100</v>
      </c>
      <c r="F96" s="20">
        <v>50</v>
      </c>
      <c r="G96" s="9">
        <f t="shared" si="10"/>
        <v>5000</v>
      </c>
      <c r="H96" s="10"/>
      <c r="I96" s="12"/>
      <c r="M96" s="132"/>
    </row>
    <row r="97" spans="1:13" s="11" customFormat="1" ht="33" x14ac:dyDescent="0.35">
      <c r="A97" s="5">
        <f t="shared" si="11"/>
        <v>79</v>
      </c>
      <c r="B97" s="19" t="s">
        <v>58</v>
      </c>
      <c r="C97" s="5"/>
      <c r="D97" s="54"/>
      <c r="E97" s="7">
        <v>2500</v>
      </c>
      <c r="F97" s="8">
        <v>7.2</v>
      </c>
      <c r="G97" s="9">
        <f t="shared" si="10"/>
        <v>18000</v>
      </c>
      <c r="H97" s="10"/>
      <c r="I97" s="18">
        <v>6</v>
      </c>
      <c r="J97" s="11">
        <f>I97*20%</f>
        <v>1.2000000000000002</v>
      </c>
      <c r="K97" s="11">
        <f>I97+J97</f>
        <v>7.2</v>
      </c>
      <c r="M97" s="132"/>
    </row>
    <row r="98" spans="1:13" s="11" customFormat="1" ht="33" x14ac:dyDescent="0.35">
      <c r="A98" s="5">
        <f t="shared" si="11"/>
        <v>80</v>
      </c>
      <c r="B98" s="21" t="s">
        <v>65</v>
      </c>
      <c r="C98" s="5">
        <v>225</v>
      </c>
      <c r="D98" s="54"/>
      <c r="E98" s="7">
        <v>1500</v>
      </c>
      <c r="F98" s="8">
        <v>186</v>
      </c>
      <c r="G98" s="9">
        <f t="shared" si="10"/>
        <v>279000</v>
      </c>
      <c r="H98" s="10"/>
      <c r="I98" s="18">
        <v>155</v>
      </c>
      <c r="J98" s="11">
        <f>I98*20%</f>
        <v>31</v>
      </c>
      <c r="K98" s="11">
        <f>I98+J98</f>
        <v>186</v>
      </c>
      <c r="M98" s="132"/>
    </row>
    <row r="99" spans="1:13" s="11" customFormat="1" ht="33" x14ac:dyDescent="0.35">
      <c r="A99" s="5">
        <f t="shared" si="11"/>
        <v>81</v>
      </c>
      <c r="B99" s="6" t="s">
        <v>67</v>
      </c>
      <c r="C99" s="5"/>
      <c r="D99" s="54"/>
      <c r="E99" s="7">
        <v>1000</v>
      </c>
      <c r="F99" s="8">
        <v>1200</v>
      </c>
      <c r="G99" s="9">
        <f t="shared" si="10"/>
        <v>1200000</v>
      </c>
      <c r="H99" s="10"/>
      <c r="I99" s="12"/>
      <c r="M99" s="132"/>
    </row>
    <row r="100" spans="1:13" s="11" customFormat="1" ht="33" x14ac:dyDescent="0.35">
      <c r="A100" s="5">
        <f t="shared" si="11"/>
        <v>82</v>
      </c>
      <c r="B100" s="19" t="s">
        <v>68</v>
      </c>
      <c r="C100" s="5">
        <v>0</v>
      </c>
      <c r="D100" s="54"/>
      <c r="E100" s="7">
        <v>7000</v>
      </c>
      <c r="F100" s="8">
        <v>13.2</v>
      </c>
      <c r="G100" s="9">
        <f t="shared" si="10"/>
        <v>92400</v>
      </c>
      <c r="H100" s="10"/>
      <c r="I100" s="18">
        <v>11</v>
      </c>
      <c r="J100" s="11">
        <f>I100*20%</f>
        <v>2.2000000000000002</v>
      </c>
      <c r="K100" s="11">
        <f>I100+J100</f>
        <v>13.2</v>
      </c>
      <c r="M100" s="132"/>
    </row>
    <row r="101" spans="1:13" s="11" customFormat="1" ht="33" x14ac:dyDescent="0.35">
      <c r="A101" s="5">
        <f t="shared" si="11"/>
        <v>83</v>
      </c>
      <c r="B101" s="13" t="s">
        <v>69</v>
      </c>
      <c r="C101" s="5"/>
      <c r="D101" s="54"/>
      <c r="E101" s="7">
        <v>1000</v>
      </c>
      <c r="F101" s="8">
        <v>10.25</v>
      </c>
      <c r="G101" s="9">
        <f t="shared" si="10"/>
        <v>10250</v>
      </c>
      <c r="H101" s="10"/>
      <c r="I101" s="12"/>
      <c r="M101" s="132"/>
    </row>
    <row r="102" spans="1:13" s="11" customFormat="1" ht="33" x14ac:dyDescent="0.35">
      <c r="A102" s="5">
        <f t="shared" si="11"/>
        <v>84</v>
      </c>
      <c r="B102" s="13" t="s">
        <v>70</v>
      </c>
      <c r="C102" s="5"/>
      <c r="D102" s="54"/>
      <c r="E102" s="7">
        <v>1000</v>
      </c>
      <c r="F102" s="8">
        <v>64</v>
      </c>
      <c r="G102" s="9">
        <f t="shared" si="10"/>
        <v>64000</v>
      </c>
      <c r="H102" s="10"/>
      <c r="I102" s="12"/>
      <c r="M102" s="132"/>
    </row>
    <row r="103" spans="1:13" s="11" customFormat="1" ht="33" x14ac:dyDescent="0.35">
      <c r="A103" s="5">
        <f t="shared" si="11"/>
        <v>85</v>
      </c>
      <c r="B103" s="13" t="s">
        <v>71</v>
      </c>
      <c r="C103" s="5">
        <v>71</v>
      </c>
      <c r="D103" s="54"/>
      <c r="E103" s="7">
        <v>2500</v>
      </c>
      <c r="F103" s="8">
        <v>12</v>
      </c>
      <c r="G103" s="9">
        <f t="shared" ref="G103:G134" si="12">F103*E103</f>
        <v>30000</v>
      </c>
      <c r="H103" s="10"/>
      <c r="I103" s="12"/>
      <c r="M103" s="132"/>
    </row>
    <row r="104" spans="1:13" s="11" customFormat="1" ht="33" x14ac:dyDescent="0.35">
      <c r="A104" s="5">
        <f t="shared" ref="A104:A135" si="13">A103+1</f>
        <v>86</v>
      </c>
      <c r="B104" s="17" t="s">
        <v>72</v>
      </c>
      <c r="C104" s="5">
        <v>3596</v>
      </c>
      <c r="D104" s="54"/>
      <c r="E104" s="7">
        <f>75000+2500</f>
        <v>77500</v>
      </c>
      <c r="F104" s="8">
        <v>15</v>
      </c>
      <c r="G104" s="9">
        <f t="shared" si="12"/>
        <v>1162500</v>
      </c>
      <c r="H104" s="10"/>
      <c r="I104" s="18">
        <v>12.5</v>
      </c>
      <c r="J104" s="11">
        <f>I104*20%</f>
        <v>2.5</v>
      </c>
      <c r="K104" s="11">
        <f>I104+J104</f>
        <v>15</v>
      </c>
      <c r="M104" s="132"/>
    </row>
    <row r="105" spans="1:13" s="11" customFormat="1" ht="33" x14ac:dyDescent="0.35">
      <c r="A105" s="5">
        <f t="shared" si="13"/>
        <v>87</v>
      </c>
      <c r="B105" s="6" t="s">
        <v>73</v>
      </c>
      <c r="C105" s="5"/>
      <c r="D105" s="54"/>
      <c r="E105" s="7">
        <v>5000</v>
      </c>
      <c r="F105" s="8">
        <v>22.8</v>
      </c>
      <c r="G105" s="9">
        <f t="shared" si="12"/>
        <v>114000</v>
      </c>
      <c r="H105" s="10"/>
      <c r="I105" s="12">
        <v>19</v>
      </c>
      <c r="J105" s="11">
        <f>I105*20%</f>
        <v>3.8000000000000003</v>
      </c>
      <c r="K105" s="11">
        <f>I105+J105</f>
        <v>22.8</v>
      </c>
      <c r="M105" s="132"/>
    </row>
    <row r="106" spans="1:13" s="11" customFormat="1" ht="33" x14ac:dyDescent="0.35">
      <c r="A106" s="5">
        <f t="shared" si="13"/>
        <v>88</v>
      </c>
      <c r="B106" s="6" t="s">
        <v>74</v>
      </c>
      <c r="C106" s="5">
        <v>176</v>
      </c>
      <c r="D106" s="54"/>
      <c r="E106" s="7">
        <v>1000</v>
      </c>
      <c r="F106" s="8">
        <v>73.2</v>
      </c>
      <c r="G106" s="9">
        <f t="shared" si="12"/>
        <v>73200</v>
      </c>
      <c r="H106" s="10"/>
      <c r="I106" s="12">
        <v>61</v>
      </c>
      <c r="J106" s="11">
        <f>I106*20%</f>
        <v>12.200000000000001</v>
      </c>
      <c r="K106" s="11">
        <f>I106+J106</f>
        <v>73.2</v>
      </c>
      <c r="M106" s="132"/>
    </row>
    <row r="107" spans="1:13" s="11" customFormat="1" ht="33" x14ac:dyDescent="0.35">
      <c r="A107" s="5">
        <f t="shared" si="13"/>
        <v>89</v>
      </c>
      <c r="B107" s="19" t="s">
        <v>75</v>
      </c>
      <c r="C107" s="5">
        <v>3331</v>
      </c>
      <c r="D107" s="54"/>
      <c r="E107" s="7">
        <f>25000+100000</f>
        <v>125000</v>
      </c>
      <c r="F107" s="8">
        <v>12.3</v>
      </c>
      <c r="G107" s="9">
        <f t="shared" si="12"/>
        <v>1537500</v>
      </c>
      <c r="H107" s="10"/>
      <c r="I107" s="18">
        <v>10.25</v>
      </c>
      <c r="J107" s="11">
        <f>I107*20%</f>
        <v>2.0500000000000003</v>
      </c>
      <c r="K107" s="11">
        <f>I107+J107</f>
        <v>12.3</v>
      </c>
      <c r="M107" s="132"/>
    </row>
    <row r="108" spans="1:13" s="11" customFormat="1" ht="54" x14ac:dyDescent="0.35">
      <c r="A108" s="5">
        <f t="shared" si="13"/>
        <v>90</v>
      </c>
      <c r="B108" s="13" t="s">
        <v>76</v>
      </c>
      <c r="C108" s="5">
        <v>361</v>
      </c>
      <c r="D108" s="54"/>
      <c r="E108" s="7">
        <v>10000</v>
      </c>
      <c r="F108" s="8">
        <v>21.6</v>
      </c>
      <c r="G108" s="9">
        <f t="shared" si="12"/>
        <v>216000</v>
      </c>
      <c r="H108" s="10"/>
      <c r="I108" s="12">
        <v>18</v>
      </c>
      <c r="J108" s="11">
        <f>I108*20%</f>
        <v>3.6</v>
      </c>
      <c r="K108" s="11">
        <f>I108+J108</f>
        <v>21.6</v>
      </c>
      <c r="M108" s="132"/>
    </row>
    <row r="109" spans="1:13" s="11" customFormat="1" ht="54" x14ac:dyDescent="0.35">
      <c r="A109" s="5">
        <f t="shared" si="13"/>
        <v>91</v>
      </c>
      <c r="B109" s="6" t="s">
        <v>77</v>
      </c>
      <c r="C109" s="5"/>
      <c r="D109" s="54"/>
      <c r="E109" s="7">
        <v>500</v>
      </c>
      <c r="F109" s="8">
        <v>70</v>
      </c>
      <c r="G109" s="9">
        <f t="shared" si="12"/>
        <v>35000</v>
      </c>
      <c r="H109" s="10"/>
      <c r="I109" s="12"/>
      <c r="M109" s="132"/>
    </row>
    <row r="110" spans="1:13" s="11" customFormat="1" ht="33" x14ac:dyDescent="0.35">
      <c r="A110" s="5">
        <f t="shared" si="13"/>
        <v>92</v>
      </c>
      <c r="B110" s="17" t="s">
        <v>78</v>
      </c>
      <c r="C110" s="5"/>
      <c r="D110" s="54"/>
      <c r="E110" s="7">
        <v>10</v>
      </c>
      <c r="F110" s="8">
        <v>2200</v>
      </c>
      <c r="G110" s="9">
        <f t="shared" si="12"/>
        <v>22000</v>
      </c>
      <c r="H110" s="10"/>
      <c r="I110" s="12"/>
      <c r="M110" s="132"/>
    </row>
    <row r="111" spans="1:13" s="11" customFormat="1" ht="33" x14ac:dyDescent="0.35">
      <c r="A111" s="5">
        <f t="shared" si="13"/>
        <v>93</v>
      </c>
      <c r="B111" s="17" t="s">
        <v>79</v>
      </c>
      <c r="C111" s="5"/>
      <c r="D111" s="54"/>
      <c r="E111" s="7">
        <v>10</v>
      </c>
      <c r="F111" s="8">
        <v>2200</v>
      </c>
      <c r="G111" s="9">
        <f t="shared" si="12"/>
        <v>22000</v>
      </c>
      <c r="H111" s="10"/>
      <c r="I111" s="12"/>
      <c r="M111" s="132"/>
    </row>
    <row r="112" spans="1:13" s="11" customFormat="1" ht="33" x14ac:dyDescent="0.35">
      <c r="A112" s="5">
        <f t="shared" si="13"/>
        <v>94</v>
      </c>
      <c r="B112" s="17" t="s">
        <v>80</v>
      </c>
      <c r="C112" s="5">
        <v>72</v>
      </c>
      <c r="D112" s="54"/>
      <c r="E112" s="7">
        <v>10000</v>
      </c>
      <c r="F112" s="8">
        <v>14.7</v>
      </c>
      <c r="G112" s="9">
        <f t="shared" si="12"/>
        <v>147000</v>
      </c>
      <c r="H112" s="10"/>
      <c r="I112" s="14">
        <v>12.25</v>
      </c>
      <c r="J112" s="11">
        <f>I112*20%</f>
        <v>2.4500000000000002</v>
      </c>
      <c r="K112" s="11">
        <f>I112+J112</f>
        <v>14.7</v>
      </c>
      <c r="M112" s="132"/>
    </row>
    <row r="113" spans="1:13" s="11" customFormat="1" ht="33" x14ac:dyDescent="0.35">
      <c r="A113" s="5">
        <f t="shared" si="13"/>
        <v>95</v>
      </c>
      <c r="B113" s="6" t="s">
        <v>81</v>
      </c>
      <c r="C113" s="5">
        <v>0</v>
      </c>
      <c r="D113" s="54"/>
      <c r="E113" s="7">
        <v>1000</v>
      </c>
      <c r="F113" s="8">
        <v>134.4</v>
      </c>
      <c r="G113" s="9">
        <f t="shared" si="12"/>
        <v>134400</v>
      </c>
      <c r="H113" s="10"/>
      <c r="I113" s="12">
        <v>112</v>
      </c>
      <c r="J113" s="11">
        <f>I113*20%</f>
        <v>22.400000000000002</v>
      </c>
      <c r="K113" s="11">
        <f>I113+J113</f>
        <v>134.4</v>
      </c>
      <c r="M113" s="132"/>
    </row>
    <row r="114" spans="1:13" s="11" customFormat="1" ht="54" x14ac:dyDescent="0.35">
      <c r="A114" s="5">
        <f t="shared" si="13"/>
        <v>96</v>
      </c>
      <c r="B114" s="13" t="s">
        <v>82</v>
      </c>
      <c r="C114" s="5">
        <v>262</v>
      </c>
      <c r="D114" s="54"/>
      <c r="E114" s="7">
        <v>65000</v>
      </c>
      <c r="F114" s="8">
        <v>11.04</v>
      </c>
      <c r="G114" s="9">
        <f t="shared" si="12"/>
        <v>717600</v>
      </c>
      <c r="H114" s="10"/>
      <c r="I114" s="14">
        <v>9.1999999999999993</v>
      </c>
      <c r="J114" s="11">
        <f>I114*20%</f>
        <v>1.8399999999999999</v>
      </c>
      <c r="K114" s="11">
        <f>I114+J114</f>
        <v>11.04</v>
      </c>
      <c r="M114" s="132"/>
    </row>
    <row r="115" spans="1:13" s="11" customFormat="1" ht="33" x14ac:dyDescent="0.35">
      <c r="A115" s="5">
        <f t="shared" si="13"/>
        <v>97</v>
      </c>
      <c r="B115" s="17" t="s">
        <v>83</v>
      </c>
      <c r="C115" s="5"/>
      <c r="D115" s="54"/>
      <c r="E115" s="7">
        <v>25</v>
      </c>
      <c r="F115" s="8">
        <v>300</v>
      </c>
      <c r="G115" s="9">
        <f t="shared" si="12"/>
        <v>7500</v>
      </c>
      <c r="H115" s="10"/>
      <c r="I115" s="12"/>
      <c r="M115" s="132"/>
    </row>
    <row r="116" spans="1:13" s="11" customFormat="1" ht="33" x14ac:dyDescent="0.35">
      <c r="A116" s="5">
        <f t="shared" si="13"/>
        <v>98</v>
      </c>
      <c r="B116" s="17" t="s">
        <v>84</v>
      </c>
      <c r="C116" s="5"/>
      <c r="D116" s="54"/>
      <c r="E116" s="7">
        <v>25</v>
      </c>
      <c r="F116" s="8">
        <v>300</v>
      </c>
      <c r="G116" s="9">
        <f t="shared" si="12"/>
        <v>7500</v>
      </c>
      <c r="H116" s="10"/>
      <c r="I116" s="12"/>
      <c r="M116" s="132"/>
    </row>
    <row r="117" spans="1:13" s="11" customFormat="1" ht="33" x14ac:dyDescent="0.35">
      <c r="A117" s="5">
        <f t="shared" si="13"/>
        <v>99</v>
      </c>
      <c r="B117" s="13" t="s">
        <v>85</v>
      </c>
      <c r="C117" s="5"/>
      <c r="D117" s="54"/>
      <c r="E117" s="7">
        <v>100</v>
      </c>
      <c r="F117" s="8">
        <v>82</v>
      </c>
      <c r="G117" s="9">
        <f t="shared" si="12"/>
        <v>8200</v>
      </c>
      <c r="H117" s="10"/>
      <c r="I117" s="12"/>
      <c r="M117" s="132"/>
    </row>
    <row r="118" spans="1:13" s="11" customFormat="1" ht="33" x14ac:dyDescent="0.35">
      <c r="A118" s="5">
        <f t="shared" si="13"/>
        <v>100</v>
      </c>
      <c r="B118" s="13" t="s">
        <v>86</v>
      </c>
      <c r="C118" s="5"/>
      <c r="D118" s="54"/>
      <c r="E118" s="7">
        <v>200</v>
      </c>
      <c r="F118" s="20">
        <v>700</v>
      </c>
      <c r="G118" s="9">
        <f t="shared" si="12"/>
        <v>140000</v>
      </c>
      <c r="H118" s="10"/>
      <c r="I118" s="12"/>
      <c r="M118" s="132"/>
    </row>
    <row r="119" spans="1:13" s="11" customFormat="1" ht="33" x14ac:dyDescent="0.35">
      <c r="A119" s="5">
        <f t="shared" si="13"/>
        <v>101</v>
      </c>
      <c r="B119" s="6" t="s">
        <v>87</v>
      </c>
      <c r="C119" s="5">
        <v>109</v>
      </c>
      <c r="D119" s="54"/>
      <c r="E119" s="7">
        <v>3000</v>
      </c>
      <c r="F119" s="8">
        <v>98.4</v>
      </c>
      <c r="G119" s="9">
        <f t="shared" si="12"/>
        <v>295200</v>
      </c>
      <c r="H119" s="10"/>
      <c r="I119" s="12">
        <v>82</v>
      </c>
      <c r="J119" s="11">
        <f>I119*20%</f>
        <v>16.400000000000002</v>
      </c>
      <c r="K119" s="11">
        <f>I119+J119</f>
        <v>98.4</v>
      </c>
      <c r="M119" s="132"/>
    </row>
    <row r="120" spans="1:13" s="11" customFormat="1" ht="33" x14ac:dyDescent="0.35">
      <c r="A120" s="5">
        <f t="shared" si="13"/>
        <v>102</v>
      </c>
      <c r="B120" s="13" t="s">
        <v>88</v>
      </c>
      <c r="C120" s="5"/>
      <c r="D120" s="54"/>
      <c r="E120" s="7">
        <v>100</v>
      </c>
      <c r="F120" s="8">
        <v>179</v>
      </c>
      <c r="G120" s="9">
        <f t="shared" si="12"/>
        <v>17900</v>
      </c>
      <c r="H120" s="10"/>
      <c r="I120" s="12"/>
      <c r="M120" s="132"/>
    </row>
    <row r="121" spans="1:13" s="11" customFormat="1" ht="33" x14ac:dyDescent="0.35">
      <c r="A121" s="5">
        <f t="shared" si="13"/>
        <v>103</v>
      </c>
      <c r="B121" s="13" t="s">
        <v>89</v>
      </c>
      <c r="C121" s="5"/>
      <c r="D121" s="54"/>
      <c r="E121" s="7">
        <v>100</v>
      </c>
      <c r="F121" s="8">
        <v>179</v>
      </c>
      <c r="G121" s="9">
        <f t="shared" si="12"/>
        <v>17900</v>
      </c>
      <c r="H121" s="10"/>
      <c r="I121" s="12"/>
      <c r="M121" s="132"/>
    </row>
    <row r="122" spans="1:13" s="11" customFormat="1" ht="33" x14ac:dyDescent="0.35">
      <c r="A122" s="5">
        <f t="shared" si="13"/>
        <v>104</v>
      </c>
      <c r="B122" s="13" t="s">
        <v>90</v>
      </c>
      <c r="C122" s="5"/>
      <c r="D122" s="54"/>
      <c r="E122" s="7">
        <v>100</v>
      </c>
      <c r="F122" s="8">
        <v>82</v>
      </c>
      <c r="G122" s="9">
        <f t="shared" si="12"/>
        <v>8200</v>
      </c>
      <c r="H122" s="10"/>
      <c r="I122" s="12"/>
      <c r="M122" s="132"/>
    </row>
    <row r="123" spans="1:13" s="11" customFormat="1" ht="33" x14ac:dyDescent="0.35">
      <c r="A123" s="5">
        <f t="shared" si="13"/>
        <v>105</v>
      </c>
      <c r="B123" s="13" t="s">
        <v>91</v>
      </c>
      <c r="C123" s="5"/>
      <c r="D123" s="54"/>
      <c r="E123" s="7">
        <v>100</v>
      </c>
      <c r="F123" s="8">
        <v>82</v>
      </c>
      <c r="G123" s="9">
        <f t="shared" si="12"/>
        <v>8200</v>
      </c>
      <c r="H123" s="10"/>
      <c r="I123" s="12"/>
      <c r="M123" s="132"/>
    </row>
    <row r="124" spans="1:13" s="11" customFormat="1" ht="33" x14ac:dyDescent="0.35">
      <c r="A124" s="5">
        <f t="shared" si="13"/>
        <v>106</v>
      </c>
      <c r="B124" s="13" t="s">
        <v>92</v>
      </c>
      <c r="C124" s="5"/>
      <c r="D124" s="54"/>
      <c r="E124" s="7">
        <v>100</v>
      </c>
      <c r="F124" s="8">
        <v>82</v>
      </c>
      <c r="G124" s="9">
        <f t="shared" si="12"/>
        <v>8200</v>
      </c>
      <c r="H124" s="10"/>
      <c r="I124" s="12"/>
      <c r="M124" s="132"/>
    </row>
    <row r="125" spans="1:13" s="11" customFormat="1" ht="33" x14ac:dyDescent="0.35">
      <c r="A125" s="5">
        <f t="shared" si="13"/>
        <v>107</v>
      </c>
      <c r="B125" s="13" t="s">
        <v>93</v>
      </c>
      <c r="C125" s="5"/>
      <c r="D125" s="54"/>
      <c r="E125" s="7">
        <v>200</v>
      </c>
      <c r="F125" s="20">
        <v>700</v>
      </c>
      <c r="G125" s="9">
        <f t="shared" si="12"/>
        <v>140000</v>
      </c>
      <c r="H125" s="10"/>
      <c r="I125" s="12"/>
      <c r="M125" s="132"/>
    </row>
    <row r="126" spans="1:13" s="11" customFormat="1" ht="33" x14ac:dyDescent="0.35">
      <c r="A126" s="5">
        <f t="shared" si="13"/>
        <v>108</v>
      </c>
      <c r="B126" s="19" t="s">
        <v>94</v>
      </c>
      <c r="C126" s="5">
        <v>5</v>
      </c>
      <c r="D126" s="54"/>
      <c r="E126" s="7">
        <v>50</v>
      </c>
      <c r="F126" s="8">
        <v>1272</v>
      </c>
      <c r="G126" s="9">
        <f t="shared" si="12"/>
        <v>63600</v>
      </c>
      <c r="H126" s="10"/>
      <c r="I126" s="18">
        <v>1060</v>
      </c>
      <c r="J126" s="11">
        <f>I126*20%</f>
        <v>212</v>
      </c>
      <c r="K126" s="11">
        <f>I126+J126</f>
        <v>1272</v>
      </c>
      <c r="M126" s="132"/>
    </row>
    <row r="127" spans="1:13" s="11" customFormat="1" ht="33" x14ac:dyDescent="0.35">
      <c r="A127" s="5">
        <f t="shared" si="13"/>
        <v>109</v>
      </c>
      <c r="B127" s="17" t="s">
        <v>95</v>
      </c>
      <c r="C127" s="5"/>
      <c r="D127" s="54"/>
      <c r="E127" s="7">
        <v>5</v>
      </c>
      <c r="F127" s="8">
        <v>8500</v>
      </c>
      <c r="G127" s="9">
        <f t="shared" si="12"/>
        <v>42500</v>
      </c>
      <c r="H127" s="10"/>
      <c r="I127" s="12"/>
      <c r="M127" s="132"/>
    </row>
    <row r="128" spans="1:13" s="11" customFormat="1" ht="33" x14ac:dyDescent="0.35">
      <c r="A128" s="5">
        <f t="shared" si="13"/>
        <v>110</v>
      </c>
      <c r="B128" s="17" t="s">
        <v>99</v>
      </c>
      <c r="C128" s="5"/>
      <c r="D128" s="54"/>
      <c r="E128" s="7">
        <v>20</v>
      </c>
      <c r="F128" s="8">
        <v>1300</v>
      </c>
      <c r="G128" s="9">
        <f t="shared" si="12"/>
        <v>26000</v>
      </c>
      <c r="H128" s="10"/>
      <c r="I128" s="12"/>
      <c r="M128" s="132"/>
    </row>
    <row r="129" spans="1:13" s="11" customFormat="1" ht="33" x14ac:dyDescent="0.35">
      <c r="A129" s="5">
        <f t="shared" si="13"/>
        <v>111</v>
      </c>
      <c r="B129" s="13" t="s">
        <v>101</v>
      </c>
      <c r="C129" s="5"/>
      <c r="D129" s="54"/>
      <c r="E129" s="7">
        <v>5000</v>
      </c>
      <c r="F129" s="8">
        <v>9.5</v>
      </c>
      <c r="G129" s="9">
        <f t="shared" si="12"/>
        <v>47500</v>
      </c>
      <c r="H129" s="10"/>
      <c r="I129" s="12"/>
      <c r="M129" s="132"/>
    </row>
    <row r="130" spans="1:13" s="11" customFormat="1" ht="33" x14ac:dyDescent="0.35">
      <c r="A130" s="5">
        <f t="shared" si="13"/>
        <v>112</v>
      </c>
      <c r="B130" s="13" t="s">
        <v>102</v>
      </c>
      <c r="C130" s="5"/>
      <c r="D130" s="54"/>
      <c r="E130" s="7">
        <v>5000</v>
      </c>
      <c r="F130" s="8">
        <v>9.5</v>
      </c>
      <c r="G130" s="9">
        <f t="shared" si="12"/>
        <v>47500</v>
      </c>
      <c r="H130" s="10"/>
      <c r="I130" s="12"/>
      <c r="M130" s="132"/>
    </row>
    <row r="131" spans="1:13" s="11" customFormat="1" ht="33" x14ac:dyDescent="0.35">
      <c r="A131" s="5">
        <f t="shared" si="13"/>
        <v>113</v>
      </c>
      <c r="B131" s="6" t="s">
        <v>103</v>
      </c>
      <c r="C131" s="5"/>
      <c r="D131" s="54"/>
      <c r="E131" s="7">
        <v>1000</v>
      </c>
      <c r="F131" s="8">
        <v>192</v>
      </c>
      <c r="G131" s="9">
        <f t="shared" si="12"/>
        <v>192000</v>
      </c>
      <c r="H131" s="10"/>
      <c r="I131" s="16">
        <v>160</v>
      </c>
      <c r="J131" s="11">
        <f t="shared" ref="J131:J136" si="14">I131*20%</f>
        <v>32</v>
      </c>
      <c r="K131" s="11">
        <f t="shared" ref="K131:K136" si="15">I131+J131</f>
        <v>192</v>
      </c>
      <c r="M131" s="132"/>
    </row>
    <row r="132" spans="1:13" s="11" customFormat="1" ht="33" x14ac:dyDescent="0.35">
      <c r="A132" s="5">
        <f t="shared" si="13"/>
        <v>114</v>
      </c>
      <c r="B132" s="19" t="s">
        <v>104</v>
      </c>
      <c r="C132" s="5">
        <v>1295</v>
      </c>
      <c r="D132" s="54"/>
      <c r="E132" s="7">
        <v>25000</v>
      </c>
      <c r="F132" s="8">
        <v>81.599999999999994</v>
      </c>
      <c r="G132" s="9">
        <f t="shared" si="12"/>
        <v>2039999.9999999998</v>
      </c>
      <c r="H132" s="10"/>
      <c r="I132" s="18">
        <v>68</v>
      </c>
      <c r="J132" s="11">
        <f t="shared" si="14"/>
        <v>13.600000000000001</v>
      </c>
      <c r="K132" s="11">
        <f t="shared" si="15"/>
        <v>81.599999999999994</v>
      </c>
      <c r="M132" s="132"/>
    </row>
    <row r="133" spans="1:13" s="11" customFormat="1" ht="33" x14ac:dyDescent="0.35">
      <c r="A133" s="5">
        <f t="shared" si="13"/>
        <v>115</v>
      </c>
      <c r="B133" s="13" t="s">
        <v>105</v>
      </c>
      <c r="C133" s="5">
        <v>1695</v>
      </c>
      <c r="D133" s="54"/>
      <c r="E133" s="7">
        <v>50000</v>
      </c>
      <c r="F133" s="8">
        <v>27.84</v>
      </c>
      <c r="G133" s="9">
        <f t="shared" si="12"/>
        <v>1392000</v>
      </c>
      <c r="H133" s="10"/>
      <c r="I133" s="12">
        <v>23.2</v>
      </c>
      <c r="J133" s="11">
        <f t="shared" si="14"/>
        <v>4.6399999999999997</v>
      </c>
      <c r="K133" s="11">
        <f t="shared" si="15"/>
        <v>27.84</v>
      </c>
      <c r="M133" s="132"/>
    </row>
    <row r="134" spans="1:13" s="11" customFormat="1" ht="33" x14ac:dyDescent="0.35">
      <c r="A134" s="5">
        <f t="shared" si="13"/>
        <v>116</v>
      </c>
      <c r="B134" s="6" t="s">
        <v>106</v>
      </c>
      <c r="C134" s="5">
        <v>52</v>
      </c>
      <c r="D134" s="54"/>
      <c r="E134" s="7">
        <v>2000</v>
      </c>
      <c r="F134" s="8">
        <v>180</v>
      </c>
      <c r="G134" s="9">
        <f t="shared" si="12"/>
        <v>360000</v>
      </c>
      <c r="H134" s="10"/>
      <c r="I134" s="12">
        <v>150</v>
      </c>
      <c r="J134" s="11">
        <f t="shared" si="14"/>
        <v>30</v>
      </c>
      <c r="K134" s="11">
        <f t="shared" si="15"/>
        <v>180</v>
      </c>
      <c r="M134" s="132"/>
    </row>
    <row r="135" spans="1:13" s="11" customFormat="1" ht="33" x14ac:dyDescent="0.35">
      <c r="A135" s="5">
        <f t="shared" si="13"/>
        <v>117</v>
      </c>
      <c r="B135" s="17" t="s">
        <v>107</v>
      </c>
      <c r="C135" s="5">
        <v>0</v>
      </c>
      <c r="D135" s="54"/>
      <c r="E135" s="7">
        <v>30000</v>
      </c>
      <c r="F135" s="8">
        <v>1.08</v>
      </c>
      <c r="G135" s="9">
        <f t="shared" ref="G135:G166" si="16">F135*E135</f>
        <v>32400.000000000004</v>
      </c>
      <c r="H135" s="10"/>
      <c r="I135" s="14">
        <v>0.9</v>
      </c>
      <c r="J135" s="11">
        <f t="shared" si="14"/>
        <v>0.18000000000000002</v>
      </c>
      <c r="K135" s="11">
        <f t="shared" si="15"/>
        <v>1.08</v>
      </c>
      <c r="M135" s="132"/>
    </row>
    <row r="136" spans="1:13" s="11" customFormat="1" ht="33" x14ac:dyDescent="0.35">
      <c r="A136" s="5">
        <f t="shared" ref="A136:A172" si="17">A135+1</f>
        <v>118</v>
      </c>
      <c r="B136" s="13" t="s">
        <v>108</v>
      </c>
      <c r="C136" s="5">
        <v>25</v>
      </c>
      <c r="D136" s="54"/>
      <c r="E136" s="7">
        <v>200</v>
      </c>
      <c r="F136" s="8">
        <v>1068</v>
      </c>
      <c r="G136" s="9">
        <f t="shared" si="16"/>
        <v>213600</v>
      </c>
      <c r="H136" s="10"/>
      <c r="I136" s="12">
        <v>890</v>
      </c>
      <c r="J136" s="11">
        <f t="shared" si="14"/>
        <v>178</v>
      </c>
      <c r="K136" s="11">
        <f t="shared" si="15"/>
        <v>1068</v>
      </c>
      <c r="M136" s="132"/>
    </row>
    <row r="137" spans="1:13" s="11" customFormat="1" ht="33" x14ac:dyDescent="0.35">
      <c r="A137" s="5">
        <f t="shared" si="17"/>
        <v>119</v>
      </c>
      <c r="B137" s="13" t="s">
        <v>109</v>
      </c>
      <c r="C137" s="5"/>
      <c r="D137" s="54"/>
      <c r="E137" s="7">
        <v>50</v>
      </c>
      <c r="F137" s="8">
        <v>900</v>
      </c>
      <c r="G137" s="9">
        <f t="shared" si="16"/>
        <v>45000</v>
      </c>
      <c r="H137" s="10"/>
      <c r="I137" s="12"/>
      <c r="M137" s="132"/>
    </row>
    <row r="138" spans="1:13" s="11" customFormat="1" ht="33" x14ac:dyDescent="0.35">
      <c r="A138" s="5">
        <f t="shared" si="17"/>
        <v>120</v>
      </c>
      <c r="B138" s="6" t="s">
        <v>111</v>
      </c>
      <c r="C138" s="5">
        <v>3</v>
      </c>
      <c r="D138" s="54"/>
      <c r="E138" s="7">
        <v>1000</v>
      </c>
      <c r="F138" s="8">
        <v>336</v>
      </c>
      <c r="G138" s="9">
        <f t="shared" si="16"/>
        <v>336000</v>
      </c>
      <c r="H138" s="10"/>
      <c r="I138" s="16">
        <v>280</v>
      </c>
      <c r="J138" s="11">
        <f t="shared" ref="J138:J143" si="18">I138*20%</f>
        <v>56</v>
      </c>
      <c r="K138" s="11">
        <f t="shared" ref="K138:K143" si="19">I138+J138</f>
        <v>336</v>
      </c>
      <c r="M138" s="132"/>
    </row>
    <row r="139" spans="1:13" s="11" customFormat="1" ht="33" x14ac:dyDescent="0.35">
      <c r="A139" s="5">
        <f t="shared" si="17"/>
        <v>121</v>
      </c>
      <c r="B139" s="13" t="s">
        <v>116</v>
      </c>
      <c r="C139" s="5">
        <v>30</v>
      </c>
      <c r="D139" s="54"/>
      <c r="E139" s="7">
        <v>1000</v>
      </c>
      <c r="F139" s="8">
        <v>90</v>
      </c>
      <c r="G139" s="9">
        <f t="shared" si="16"/>
        <v>90000</v>
      </c>
      <c r="H139" s="10"/>
      <c r="I139" s="12">
        <v>75</v>
      </c>
      <c r="J139" s="11">
        <f t="shared" si="18"/>
        <v>15</v>
      </c>
      <c r="K139" s="11">
        <f t="shared" si="19"/>
        <v>90</v>
      </c>
      <c r="M139" s="132"/>
    </row>
    <row r="140" spans="1:13" s="11" customFormat="1" ht="33" x14ac:dyDescent="0.35">
      <c r="A140" s="5">
        <f t="shared" si="17"/>
        <v>122</v>
      </c>
      <c r="B140" s="13" t="s">
        <v>117</v>
      </c>
      <c r="C140" s="5">
        <v>16</v>
      </c>
      <c r="D140" s="54"/>
      <c r="E140" s="7">
        <v>750</v>
      </c>
      <c r="F140" s="8">
        <v>90</v>
      </c>
      <c r="G140" s="9">
        <f t="shared" si="16"/>
        <v>67500</v>
      </c>
      <c r="H140" s="10"/>
      <c r="I140" s="12">
        <v>75</v>
      </c>
      <c r="J140" s="11">
        <f t="shared" si="18"/>
        <v>15</v>
      </c>
      <c r="K140" s="11">
        <f t="shared" si="19"/>
        <v>90</v>
      </c>
      <c r="M140" s="132"/>
    </row>
    <row r="141" spans="1:13" s="11" customFormat="1" ht="33" x14ac:dyDescent="0.35">
      <c r="A141" s="5">
        <f t="shared" si="17"/>
        <v>123</v>
      </c>
      <c r="B141" s="17" t="s">
        <v>118</v>
      </c>
      <c r="C141" s="5">
        <v>49</v>
      </c>
      <c r="D141" s="54"/>
      <c r="E141" s="7">
        <v>1000</v>
      </c>
      <c r="F141" s="8">
        <v>163.19999999999999</v>
      </c>
      <c r="G141" s="9">
        <f t="shared" si="16"/>
        <v>163200</v>
      </c>
      <c r="H141" s="10"/>
      <c r="I141" s="14">
        <v>136</v>
      </c>
      <c r="J141" s="11">
        <f t="shared" si="18"/>
        <v>27.200000000000003</v>
      </c>
      <c r="K141" s="11">
        <f t="shared" si="19"/>
        <v>163.19999999999999</v>
      </c>
      <c r="M141" s="132"/>
    </row>
    <row r="142" spans="1:13" s="11" customFormat="1" ht="33" x14ac:dyDescent="0.35">
      <c r="A142" s="5">
        <f t="shared" si="17"/>
        <v>124</v>
      </c>
      <c r="B142" s="13" t="s">
        <v>119</v>
      </c>
      <c r="C142" s="5">
        <v>29</v>
      </c>
      <c r="D142" s="54"/>
      <c r="E142" s="7">
        <v>700</v>
      </c>
      <c r="F142" s="8">
        <v>162</v>
      </c>
      <c r="G142" s="9">
        <f t="shared" si="16"/>
        <v>113400</v>
      </c>
      <c r="H142" s="10"/>
      <c r="I142" s="12">
        <v>135</v>
      </c>
      <c r="J142" s="11">
        <f t="shared" si="18"/>
        <v>27</v>
      </c>
      <c r="K142" s="11">
        <f t="shared" si="19"/>
        <v>162</v>
      </c>
      <c r="M142" s="132"/>
    </row>
    <row r="143" spans="1:13" s="11" customFormat="1" ht="33" x14ac:dyDescent="0.35">
      <c r="A143" s="5">
        <f t="shared" si="17"/>
        <v>125</v>
      </c>
      <c r="B143" s="13" t="s">
        <v>120</v>
      </c>
      <c r="C143" s="5">
        <v>10</v>
      </c>
      <c r="D143" s="54"/>
      <c r="E143" s="7">
        <v>50</v>
      </c>
      <c r="F143" s="8">
        <v>35.928000000000004</v>
      </c>
      <c r="G143" s="9">
        <f t="shared" si="16"/>
        <v>1796.4000000000003</v>
      </c>
      <c r="H143" s="10"/>
      <c r="I143" s="18">
        <v>29.94</v>
      </c>
      <c r="J143" s="11">
        <f t="shared" si="18"/>
        <v>5.9880000000000004</v>
      </c>
      <c r="K143" s="11">
        <f t="shared" si="19"/>
        <v>35.928000000000004</v>
      </c>
      <c r="M143" s="132"/>
    </row>
    <row r="144" spans="1:13" s="11" customFormat="1" ht="33" x14ac:dyDescent="0.35">
      <c r="A144" s="5">
        <f t="shared" si="17"/>
        <v>126</v>
      </c>
      <c r="B144" s="22" t="s">
        <v>121</v>
      </c>
      <c r="C144" s="5"/>
      <c r="D144" s="54"/>
      <c r="E144" s="7">
        <v>100</v>
      </c>
      <c r="F144" s="8">
        <v>25</v>
      </c>
      <c r="G144" s="9">
        <f t="shared" si="16"/>
        <v>2500</v>
      </c>
      <c r="H144" s="10"/>
      <c r="I144" s="12"/>
      <c r="M144" s="132"/>
    </row>
    <row r="145" spans="1:13" s="11" customFormat="1" ht="33" x14ac:dyDescent="0.35">
      <c r="A145" s="5">
        <f t="shared" si="17"/>
        <v>127</v>
      </c>
      <c r="B145" s="13" t="s">
        <v>122</v>
      </c>
      <c r="C145" s="5"/>
      <c r="D145" s="54"/>
      <c r="E145" s="7">
        <v>150</v>
      </c>
      <c r="F145" s="8">
        <v>27.6</v>
      </c>
      <c r="G145" s="9">
        <f t="shared" si="16"/>
        <v>4140</v>
      </c>
      <c r="H145" s="10"/>
      <c r="I145" s="12">
        <v>23</v>
      </c>
      <c r="J145" s="11">
        <f>I145*20%</f>
        <v>4.6000000000000005</v>
      </c>
      <c r="K145" s="11">
        <f>I145+J145</f>
        <v>27.6</v>
      </c>
      <c r="M145" s="132"/>
    </row>
    <row r="146" spans="1:13" s="11" customFormat="1" ht="33" x14ac:dyDescent="0.35">
      <c r="A146" s="5">
        <f t="shared" si="17"/>
        <v>128</v>
      </c>
      <c r="B146" s="13" t="s">
        <v>123</v>
      </c>
      <c r="C146" s="5">
        <v>0</v>
      </c>
      <c r="D146" s="54"/>
      <c r="E146" s="7">
        <v>150</v>
      </c>
      <c r="F146" s="8">
        <v>27.6</v>
      </c>
      <c r="G146" s="9">
        <f t="shared" si="16"/>
        <v>4140</v>
      </c>
      <c r="H146" s="10"/>
      <c r="I146" s="12">
        <v>23</v>
      </c>
      <c r="J146" s="11">
        <f>I146*20%</f>
        <v>4.6000000000000005</v>
      </c>
      <c r="K146" s="11">
        <f>I146+J146</f>
        <v>27.6</v>
      </c>
      <c r="M146" s="132"/>
    </row>
    <row r="147" spans="1:13" s="11" customFormat="1" ht="33" x14ac:dyDescent="0.35">
      <c r="A147" s="5">
        <f t="shared" si="17"/>
        <v>129</v>
      </c>
      <c r="B147" s="13" t="s">
        <v>124</v>
      </c>
      <c r="C147" s="5"/>
      <c r="D147" s="54"/>
      <c r="E147" s="7">
        <v>150</v>
      </c>
      <c r="F147" s="8">
        <v>30</v>
      </c>
      <c r="G147" s="9">
        <f t="shared" si="16"/>
        <v>4500</v>
      </c>
      <c r="H147" s="10"/>
      <c r="I147" s="12">
        <v>25</v>
      </c>
      <c r="J147" s="11">
        <f>I147*20%</f>
        <v>5</v>
      </c>
      <c r="K147" s="11">
        <f>I147+J147</f>
        <v>30</v>
      </c>
      <c r="M147" s="132"/>
    </row>
    <row r="148" spans="1:13" s="11" customFormat="1" ht="33" x14ac:dyDescent="0.35">
      <c r="A148" s="5">
        <f t="shared" si="17"/>
        <v>130</v>
      </c>
      <c r="B148" s="13" t="s">
        <v>125</v>
      </c>
      <c r="C148" s="5">
        <v>10</v>
      </c>
      <c r="D148" s="54"/>
      <c r="E148" s="7">
        <v>50</v>
      </c>
      <c r="F148" s="8">
        <v>34.799999999999997</v>
      </c>
      <c r="G148" s="9">
        <f t="shared" si="16"/>
        <v>1739.9999999999998</v>
      </c>
      <c r="H148" s="10"/>
      <c r="I148" s="18">
        <v>29</v>
      </c>
      <c r="J148" s="11">
        <f>I148*20%</f>
        <v>5.8000000000000007</v>
      </c>
      <c r="K148" s="11">
        <f>I148+J148</f>
        <v>34.799999999999997</v>
      </c>
      <c r="M148" s="132"/>
    </row>
    <row r="149" spans="1:13" s="11" customFormat="1" ht="33" x14ac:dyDescent="0.35">
      <c r="A149" s="5">
        <f t="shared" si="17"/>
        <v>131</v>
      </c>
      <c r="B149" s="22" t="s">
        <v>126</v>
      </c>
      <c r="C149" s="5"/>
      <c r="D149" s="54"/>
      <c r="E149" s="7">
        <v>100</v>
      </c>
      <c r="F149" s="8">
        <v>25</v>
      </c>
      <c r="G149" s="9">
        <f t="shared" si="16"/>
        <v>2500</v>
      </c>
      <c r="H149" s="10"/>
      <c r="I149" s="12"/>
      <c r="M149" s="132"/>
    </row>
    <row r="150" spans="1:13" s="11" customFormat="1" ht="33" x14ac:dyDescent="0.35">
      <c r="A150" s="5">
        <f t="shared" si="17"/>
        <v>132</v>
      </c>
      <c r="B150" s="6" t="s">
        <v>127</v>
      </c>
      <c r="C150" s="5">
        <v>279</v>
      </c>
      <c r="D150" s="54"/>
      <c r="E150" s="7">
        <v>1500</v>
      </c>
      <c r="F150" s="8">
        <v>27.6</v>
      </c>
      <c r="G150" s="9">
        <f t="shared" si="16"/>
        <v>41400</v>
      </c>
      <c r="H150" s="10"/>
      <c r="I150" s="12">
        <v>23</v>
      </c>
      <c r="J150" s="11">
        <f>I150*20%</f>
        <v>4.6000000000000005</v>
      </c>
      <c r="K150" s="11">
        <f>I150+J150</f>
        <v>27.6</v>
      </c>
      <c r="M150" s="132"/>
    </row>
    <row r="151" spans="1:13" s="11" customFormat="1" ht="33" x14ac:dyDescent="0.35">
      <c r="A151" s="5">
        <f t="shared" si="17"/>
        <v>133</v>
      </c>
      <c r="B151" s="13" t="s">
        <v>128</v>
      </c>
      <c r="C151" s="5">
        <v>0</v>
      </c>
      <c r="D151" s="54"/>
      <c r="E151" s="7">
        <v>300</v>
      </c>
      <c r="F151" s="8">
        <v>126</v>
      </c>
      <c r="G151" s="9">
        <f t="shared" si="16"/>
        <v>37800</v>
      </c>
      <c r="H151" s="10"/>
      <c r="I151" s="14">
        <v>105</v>
      </c>
      <c r="J151" s="11">
        <f>I151*20%</f>
        <v>21</v>
      </c>
      <c r="K151" s="11">
        <f>I151+J151</f>
        <v>126</v>
      </c>
      <c r="M151" s="132"/>
    </row>
    <row r="152" spans="1:13" s="11" customFormat="1" ht="33" x14ac:dyDescent="0.35">
      <c r="A152" s="5">
        <f t="shared" si="17"/>
        <v>134</v>
      </c>
      <c r="B152" s="17" t="s">
        <v>129</v>
      </c>
      <c r="C152" s="5">
        <v>57</v>
      </c>
      <c r="D152" s="54"/>
      <c r="E152" s="23">
        <v>700</v>
      </c>
      <c r="F152" s="8">
        <v>163.19999999999999</v>
      </c>
      <c r="G152" s="9">
        <f t="shared" si="16"/>
        <v>114239.99999999999</v>
      </c>
      <c r="H152" s="10"/>
      <c r="I152" s="14">
        <v>136</v>
      </c>
      <c r="J152" s="11">
        <f>I152*20%</f>
        <v>27.200000000000003</v>
      </c>
      <c r="K152" s="11">
        <f>I152+J152</f>
        <v>163.19999999999999</v>
      </c>
      <c r="M152" s="132"/>
    </row>
    <row r="153" spans="1:13" s="11" customFormat="1" ht="33" x14ac:dyDescent="0.35">
      <c r="A153" s="5">
        <f t="shared" si="17"/>
        <v>135</v>
      </c>
      <c r="B153" s="17" t="s">
        <v>134</v>
      </c>
      <c r="C153" s="5"/>
      <c r="D153" s="54"/>
      <c r="E153" s="7">
        <v>10</v>
      </c>
      <c r="F153" s="8">
        <v>20000</v>
      </c>
      <c r="G153" s="9">
        <f t="shared" si="16"/>
        <v>200000</v>
      </c>
      <c r="H153" s="10"/>
      <c r="I153" s="12"/>
      <c r="M153" s="132"/>
    </row>
    <row r="154" spans="1:13" s="11" customFormat="1" ht="33" x14ac:dyDescent="0.35">
      <c r="A154" s="5">
        <f t="shared" si="17"/>
        <v>136</v>
      </c>
      <c r="B154" s="24" t="s">
        <v>138</v>
      </c>
      <c r="C154" s="5"/>
      <c r="D154" s="54"/>
      <c r="E154" s="7">
        <v>500</v>
      </c>
      <c r="F154" s="8">
        <v>50</v>
      </c>
      <c r="G154" s="9">
        <f t="shared" si="16"/>
        <v>25000</v>
      </c>
      <c r="H154" s="10"/>
      <c r="I154" s="12"/>
      <c r="M154" s="132"/>
    </row>
    <row r="155" spans="1:13" s="11" customFormat="1" ht="33" x14ac:dyDescent="0.35">
      <c r="A155" s="5">
        <f t="shared" si="17"/>
        <v>137</v>
      </c>
      <c r="B155" s="13" t="s">
        <v>140</v>
      </c>
      <c r="C155" s="5"/>
      <c r="D155" s="54"/>
      <c r="E155" s="7">
        <v>500</v>
      </c>
      <c r="F155" s="8">
        <v>45.6</v>
      </c>
      <c r="G155" s="9">
        <f t="shared" si="16"/>
        <v>22800</v>
      </c>
      <c r="H155" s="10"/>
      <c r="I155" s="12">
        <v>38</v>
      </c>
      <c r="J155" s="11">
        <f>I155*20%</f>
        <v>7.6000000000000005</v>
      </c>
      <c r="K155" s="11">
        <f>I155+J155</f>
        <v>45.6</v>
      </c>
      <c r="M155" s="132"/>
    </row>
    <row r="156" spans="1:13" s="11" customFormat="1" ht="33" x14ac:dyDescent="0.35">
      <c r="A156" s="5">
        <f t="shared" si="17"/>
        <v>138</v>
      </c>
      <c r="B156" s="13" t="s">
        <v>155</v>
      </c>
      <c r="C156" s="5"/>
      <c r="D156" s="54"/>
      <c r="E156" s="7">
        <v>500</v>
      </c>
      <c r="F156" s="8">
        <v>369</v>
      </c>
      <c r="G156" s="9">
        <f t="shared" si="16"/>
        <v>184500</v>
      </c>
      <c r="H156" s="10"/>
      <c r="I156" s="12"/>
      <c r="M156" s="132"/>
    </row>
    <row r="157" spans="1:13" s="11" customFormat="1" ht="33" x14ac:dyDescent="0.35">
      <c r="A157" s="5">
        <f t="shared" si="17"/>
        <v>139</v>
      </c>
      <c r="B157" s="13" t="s">
        <v>156</v>
      </c>
      <c r="C157" s="5"/>
      <c r="D157" s="54"/>
      <c r="E157" s="7">
        <v>500</v>
      </c>
      <c r="F157" s="8">
        <v>310</v>
      </c>
      <c r="G157" s="9">
        <f t="shared" si="16"/>
        <v>155000</v>
      </c>
      <c r="H157" s="10"/>
      <c r="I157" s="12"/>
      <c r="M157" s="132"/>
    </row>
    <row r="158" spans="1:13" s="11" customFormat="1" ht="33" x14ac:dyDescent="0.35">
      <c r="A158" s="5">
        <f t="shared" si="17"/>
        <v>140</v>
      </c>
      <c r="B158" s="13" t="s">
        <v>160</v>
      </c>
      <c r="C158" s="5">
        <v>14</v>
      </c>
      <c r="D158" s="54"/>
      <c r="E158" s="7">
        <v>200</v>
      </c>
      <c r="F158" s="8">
        <v>858</v>
      </c>
      <c r="G158" s="9">
        <f t="shared" si="16"/>
        <v>171600</v>
      </c>
      <c r="H158" s="10"/>
      <c r="I158" s="12">
        <v>715</v>
      </c>
      <c r="J158" s="11">
        <f>I158*20%</f>
        <v>143</v>
      </c>
      <c r="K158" s="11">
        <f>I158+J158</f>
        <v>858</v>
      </c>
      <c r="M158" s="132"/>
    </row>
    <row r="159" spans="1:13" s="11" customFormat="1" ht="33" x14ac:dyDescent="0.35">
      <c r="A159" s="5">
        <f t="shared" si="17"/>
        <v>141</v>
      </c>
      <c r="B159" s="17" t="s">
        <v>161</v>
      </c>
      <c r="C159" s="5"/>
      <c r="D159" s="54"/>
      <c r="E159" s="7">
        <v>25</v>
      </c>
      <c r="F159" s="8">
        <v>20000</v>
      </c>
      <c r="G159" s="9">
        <f t="shared" si="16"/>
        <v>500000</v>
      </c>
      <c r="H159" s="10"/>
      <c r="I159" s="12"/>
      <c r="M159" s="132"/>
    </row>
    <row r="160" spans="1:13" s="11" customFormat="1" ht="33" x14ac:dyDescent="0.35">
      <c r="A160" s="5">
        <f t="shared" si="17"/>
        <v>142</v>
      </c>
      <c r="B160" s="13" t="s">
        <v>163</v>
      </c>
      <c r="C160" s="5">
        <v>1</v>
      </c>
      <c r="D160" s="54"/>
      <c r="E160" s="7">
        <v>150</v>
      </c>
      <c r="F160" s="8">
        <v>50.4</v>
      </c>
      <c r="G160" s="9">
        <f t="shared" si="16"/>
        <v>7560</v>
      </c>
      <c r="H160" s="10"/>
      <c r="I160" s="12">
        <v>42</v>
      </c>
      <c r="J160" s="11">
        <f>I160*20%</f>
        <v>8.4</v>
      </c>
      <c r="K160" s="11">
        <f>I160+J160</f>
        <v>50.4</v>
      </c>
      <c r="M160" s="132"/>
    </row>
    <row r="161" spans="1:13" s="11" customFormat="1" ht="33" x14ac:dyDescent="0.35">
      <c r="A161" s="5">
        <f t="shared" si="17"/>
        <v>143</v>
      </c>
      <c r="B161" s="13" t="s">
        <v>164</v>
      </c>
      <c r="C161" s="5">
        <v>0</v>
      </c>
      <c r="D161" s="54"/>
      <c r="E161" s="7">
        <v>150</v>
      </c>
      <c r="F161" s="8">
        <v>50.4</v>
      </c>
      <c r="G161" s="9">
        <f t="shared" si="16"/>
        <v>7560</v>
      </c>
      <c r="H161" s="10"/>
      <c r="I161" s="12">
        <v>42</v>
      </c>
      <c r="J161" s="11">
        <f>I161*20%</f>
        <v>8.4</v>
      </c>
      <c r="K161" s="11">
        <f>I161+J161</f>
        <v>50.4</v>
      </c>
      <c r="M161" s="132"/>
    </row>
    <row r="162" spans="1:13" s="11" customFormat="1" ht="33" x14ac:dyDescent="0.35">
      <c r="A162" s="5">
        <f t="shared" si="17"/>
        <v>144</v>
      </c>
      <c r="B162" s="13" t="s">
        <v>165</v>
      </c>
      <c r="C162" s="5"/>
      <c r="D162" s="54"/>
      <c r="E162" s="7">
        <v>2000</v>
      </c>
      <c r="F162" s="8">
        <v>42</v>
      </c>
      <c r="G162" s="9">
        <f t="shared" si="16"/>
        <v>84000</v>
      </c>
      <c r="H162" s="10"/>
      <c r="I162" s="12"/>
      <c r="M162" s="132"/>
    </row>
    <row r="163" spans="1:13" s="11" customFormat="1" ht="33" x14ac:dyDescent="0.35">
      <c r="A163" s="5">
        <f t="shared" si="17"/>
        <v>145</v>
      </c>
      <c r="B163" s="13" t="s">
        <v>166</v>
      </c>
      <c r="C163" s="5"/>
      <c r="D163" s="54"/>
      <c r="E163" s="7">
        <v>2000</v>
      </c>
      <c r="F163" s="8">
        <v>42</v>
      </c>
      <c r="G163" s="9">
        <f t="shared" si="16"/>
        <v>84000</v>
      </c>
      <c r="H163" s="10"/>
      <c r="I163" s="12"/>
      <c r="M163" s="132"/>
    </row>
    <row r="164" spans="1:13" s="11" customFormat="1" ht="33" x14ac:dyDescent="0.35">
      <c r="A164" s="5">
        <f t="shared" si="17"/>
        <v>146</v>
      </c>
      <c r="B164" s="13" t="s">
        <v>167</v>
      </c>
      <c r="C164" s="5"/>
      <c r="D164" s="54"/>
      <c r="E164" s="7">
        <v>1000</v>
      </c>
      <c r="F164" s="8">
        <v>42</v>
      </c>
      <c r="G164" s="9">
        <f t="shared" si="16"/>
        <v>42000</v>
      </c>
      <c r="H164" s="10"/>
      <c r="I164" s="12"/>
      <c r="M164" s="132"/>
    </row>
    <row r="165" spans="1:13" s="11" customFormat="1" ht="33" x14ac:dyDescent="0.35">
      <c r="A165" s="5">
        <f t="shared" si="17"/>
        <v>147</v>
      </c>
      <c r="B165" s="13" t="s">
        <v>168</v>
      </c>
      <c r="C165" s="5"/>
      <c r="D165" s="54"/>
      <c r="E165" s="7">
        <v>1000</v>
      </c>
      <c r="F165" s="8">
        <v>42</v>
      </c>
      <c r="G165" s="9">
        <f t="shared" si="16"/>
        <v>42000</v>
      </c>
      <c r="H165" s="10"/>
      <c r="I165" s="12"/>
      <c r="M165" s="132"/>
    </row>
    <row r="166" spans="1:13" s="11" customFormat="1" ht="33" x14ac:dyDescent="0.35">
      <c r="A166" s="5">
        <f t="shared" si="17"/>
        <v>148</v>
      </c>
      <c r="B166" s="13" t="s">
        <v>169</v>
      </c>
      <c r="C166" s="5"/>
      <c r="D166" s="54"/>
      <c r="E166" s="7">
        <v>2000</v>
      </c>
      <c r="F166" s="8">
        <v>42</v>
      </c>
      <c r="G166" s="9">
        <f t="shared" si="16"/>
        <v>84000</v>
      </c>
      <c r="H166" s="10"/>
      <c r="I166" s="12"/>
      <c r="M166" s="132"/>
    </row>
    <row r="167" spans="1:13" s="11" customFormat="1" ht="33" x14ac:dyDescent="0.35">
      <c r="A167" s="5">
        <f t="shared" si="17"/>
        <v>149</v>
      </c>
      <c r="B167" s="17" t="s">
        <v>176</v>
      </c>
      <c r="C167" s="5"/>
      <c r="D167" s="50"/>
      <c r="E167" s="7">
        <v>1500</v>
      </c>
      <c r="F167" s="20">
        <v>5</v>
      </c>
      <c r="G167" s="9">
        <f t="shared" ref="G167:G172" si="20">F167*E167</f>
        <v>7500</v>
      </c>
      <c r="H167" s="10"/>
      <c r="I167" s="12"/>
      <c r="M167" s="132"/>
    </row>
    <row r="168" spans="1:13" s="11" customFormat="1" ht="33" x14ac:dyDescent="0.35">
      <c r="A168" s="5">
        <f t="shared" si="17"/>
        <v>150</v>
      </c>
      <c r="B168" s="13" t="s">
        <v>178</v>
      </c>
      <c r="C168" s="5"/>
      <c r="D168" s="54"/>
      <c r="E168" s="7">
        <v>5</v>
      </c>
      <c r="F168" s="8">
        <v>8000</v>
      </c>
      <c r="G168" s="9">
        <f t="shared" si="20"/>
        <v>40000</v>
      </c>
      <c r="H168" s="10"/>
      <c r="I168" s="12"/>
      <c r="M168" s="132"/>
    </row>
    <row r="169" spans="1:13" s="11" customFormat="1" ht="33" x14ac:dyDescent="0.35">
      <c r="A169" s="5">
        <f t="shared" si="17"/>
        <v>151</v>
      </c>
      <c r="B169" s="6" t="s">
        <v>180</v>
      </c>
      <c r="C169" s="5"/>
      <c r="D169" s="54"/>
      <c r="E169" s="7">
        <v>500</v>
      </c>
      <c r="F169" s="8">
        <v>110</v>
      </c>
      <c r="G169" s="9">
        <f t="shared" si="20"/>
        <v>55000</v>
      </c>
      <c r="H169" s="10"/>
      <c r="I169" s="12"/>
      <c r="M169" s="132"/>
    </row>
    <row r="170" spans="1:13" s="11" customFormat="1" ht="33" x14ac:dyDescent="0.35">
      <c r="A170" s="5">
        <f t="shared" si="17"/>
        <v>152</v>
      </c>
      <c r="B170" s="6" t="s">
        <v>181</v>
      </c>
      <c r="C170" s="5">
        <v>334</v>
      </c>
      <c r="D170" s="54"/>
      <c r="E170" s="7">
        <v>2000</v>
      </c>
      <c r="F170" s="8">
        <v>51.6</v>
      </c>
      <c r="G170" s="9">
        <f t="shared" si="20"/>
        <v>103200</v>
      </c>
      <c r="H170" s="10"/>
      <c r="I170" s="12">
        <v>43</v>
      </c>
      <c r="J170" s="11">
        <f>I170*20%</f>
        <v>8.6</v>
      </c>
      <c r="K170" s="11">
        <f>I170+J170</f>
        <v>51.6</v>
      </c>
      <c r="M170" s="132"/>
    </row>
    <row r="171" spans="1:13" s="11" customFormat="1" ht="33" x14ac:dyDescent="0.35">
      <c r="A171" s="5">
        <f t="shared" si="17"/>
        <v>153</v>
      </c>
      <c r="B171" s="13" t="s">
        <v>182</v>
      </c>
      <c r="C171" s="5"/>
      <c r="D171" s="54"/>
      <c r="E171" s="7">
        <v>500</v>
      </c>
      <c r="F171" s="8">
        <v>630</v>
      </c>
      <c r="G171" s="9">
        <f t="shared" si="20"/>
        <v>315000</v>
      </c>
      <c r="H171" s="10"/>
      <c r="I171" s="12"/>
      <c r="M171" s="132"/>
    </row>
    <row r="172" spans="1:13" s="11" customFormat="1" ht="33" x14ac:dyDescent="0.35">
      <c r="A172" s="5">
        <f t="shared" si="17"/>
        <v>154</v>
      </c>
      <c r="B172" s="6" t="s">
        <v>190</v>
      </c>
      <c r="C172" s="5">
        <v>23</v>
      </c>
      <c r="D172" s="54"/>
      <c r="E172" s="7">
        <v>800</v>
      </c>
      <c r="F172" s="8">
        <v>198</v>
      </c>
      <c r="G172" s="9">
        <f t="shared" si="20"/>
        <v>158400</v>
      </c>
      <c r="H172" s="10"/>
      <c r="I172" s="16"/>
      <c r="M172" s="132"/>
    </row>
    <row r="173" spans="1:13" s="11" customFormat="1" ht="33" x14ac:dyDescent="0.25">
      <c r="A173" s="161" t="s">
        <v>210</v>
      </c>
      <c r="B173" s="161"/>
      <c r="C173" s="161"/>
      <c r="D173" s="161"/>
      <c r="E173" s="161"/>
      <c r="F173" s="161"/>
      <c r="G173" s="65">
        <f>SUM(G70:G172)</f>
        <v>16214050.4</v>
      </c>
      <c r="H173" s="10"/>
      <c r="I173" s="16"/>
      <c r="M173" s="133">
        <f>G173</f>
        <v>16214050.4</v>
      </c>
    </row>
    <row r="174" spans="1:13" s="11" customFormat="1" ht="33" x14ac:dyDescent="0.4">
      <c r="A174" s="153" t="s">
        <v>219</v>
      </c>
      <c r="B174" s="153"/>
      <c r="C174" s="153"/>
      <c r="D174" s="153"/>
      <c r="E174" s="153"/>
      <c r="F174" s="153"/>
      <c r="G174" s="153"/>
      <c r="H174" s="10"/>
      <c r="I174" s="16"/>
      <c r="M174" s="132"/>
    </row>
    <row r="175" spans="1:13" s="11" customFormat="1" ht="33" x14ac:dyDescent="0.25">
      <c r="A175" s="5">
        <f>A172+1</f>
        <v>155</v>
      </c>
      <c r="B175" s="17" t="s">
        <v>27</v>
      </c>
      <c r="C175" s="5"/>
      <c r="D175" s="16"/>
      <c r="E175" s="7">
        <v>500</v>
      </c>
      <c r="F175" s="8">
        <v>80</v>
      </c>
      <c r="G175" s="9">
        <f t="shared" ref="G175:G200" si="21">F175*E175</f>
        <v>40000</v>
      </c>
      <c r="H175" s="10"/>
      <c r="I175" s="12"/>
      <c r="M175" s="132"/>
    </row>
    <row r="176" spans="1:13" s="11" customFormat="1" ht="33" x14ac:dyDescent="0.35">
      <c r="A176" s="5">
        <f t="shared" ref="A176:A200" si="22">A175+1</f>
        <v>156</v>
      </c>
      <c r="B176" s="17" t="s">
        <v>28</v>
      </c>
      <c r="C176" s="5"/>
      <c r="D176" s="54"/>
      <c r="E176" s="7">
        <v>500</v>
      </c>
      <c r="F176" s="8">
        <v>80</v>
      </c>
      <c r="G176" s="9">
        <f t="shared" si="21"/>
        <v>40000</v>
      </c>
      <c r="H176" s="10"/>
      <c r="I176" s="12"/>
      <c r="M176" s="132"/>
    </row>
    <row r="177" spans="1:13" s="11" customFormat="1" ht="54" x14ac:dyDescent="0.35">
      <c r="A177" s="5">
        <f t="shared" si="22"/>
        <v>157</v>
      </c>
      <c r="B177" s="17" t="s">
        <v>29</v>
      </c>
      <c r="C177" s="5"/>
      <c r="D177" s="54"/>
      <c r="E177" s="7">
        <v>500</v>
      </c>
      <c r="F177" s="8">
        <v>80</v>
      </c>
      <c r="G177" s="9">
        <f t="shared" si="21"/>
        <v>40000</v>
      </c>
      <c r="H177" s="10"/>
      <c r="I177" s="12"/>
      <c r="M177" s="132"/>
    </row>
    <row r="178" spans="1:13" s="11" customFormat="1" ht="33" x14ac:dyDescent="0.35">
      <c r="A178" s="5">
        <f t="shared" si="22"/>
        <v>158</v>
      </c>
      <c r="B178" s="17" t="s">
        <v>30</v>
      </c>
      <c r="C178" s="5"/>
      <c r="D178" s="54"/>
      <c r="E178" s="7">
        <v>500</v>
      </c>
      <c r="F178" s="8">
        <v>80</v>
      </c>
      <c r="G178" s="9">
        <f t="shared" si="21"/>
        <v>40000</v>
      </c>
      <c r="H178" s="10"/>
      <c r="I178" s="12"/>
      <c r="M178" s="132"/>
    </row>
    <row r="179" spans="1:13" s="11" customFormat="1" ht="33" x14ac:dyDescent="0.35">
      <c r="A179" s="5">
        <f t="shared" si="22"/>
        <v>159</v>
      </c>
      <c r="B179" s="6" t="s">
        <v>31</v>
      </c>
      <c r="C179" s="5">
        <v>42</v>
      </c>
      <c r="D179" s="54"/>
      <c r="E179" s="7">
        <v>300</v>
      </c>
      <c r="F179" s="8">
        <v>96</v>
      </c>
      <c r="G179" s="9">
        <f t="shared" si="21"/>
        <v>28800</v>
      </c>
      <c r="H179" s="10"/>
      <c r="I179" s="12">
        <v>80</v>
      </c>
      <c r="J179" s="11">
        <f>I179*20%</f>
        <v>16</v>
      </c>
      <c r="K179" s="11">
        <f>I179+J179</f>
        <v>96</v>
      </c>
      <c r="M179" s="132"/>
    </row>
    <row r="180" spans="1:13" s="11" customFormat="1" ht="33" x14ac:dyDescent="0.35">
      <c r="A180" s="5">
        <f t="shared" si="22"/>
        <v>160</v>
      </c>
      <c r="B180" s="13" t="s">
        <v>44</v>
      </c>
      <c r="C180" s="5"/>
      <c r="D180" s="54"/>
      <c r="E180" s="7">
        <v>200</v>
      </c>
      <c r="F180" s="20">
        <v>250</v>
      </c>
      <c r="G180" s="9">
        <f t="shared" si="21"/>
        <v>50000</v>
      </c>
      <c r="H180" s="10"/>
      <c r="I180" s="12"/>
      <c r="M180" s="132"/>
    </row>
    <row r="181" spans="1:13" s="11" customFormat="1" ht="33" x14ac:dyDescent="0.35">
      <c r="A181" s="5">
        <f t="shared" si="22"/>
        <v>161</v>
      </c>
      <c r="B181" s="13" t="s">
        <v>45</v>
      </c>
      <c r="C181" s="5"/>
      <c r="D181" s="54"/>
      <c r="E181" s="7">
        <v>200</v>
      </c>
      <c r="F181" s="20">
        <v>250</v>
      </c>
      <c r="G181" s="9">
        <f t="shared" si="21"/>
        <v>50000</v>
      </c>
      <c r="H181" s="10"/>
      <c r="I181" s="12"/>
      <c r="M181" s="132"/>
    </row>
    <row r="182" spans="1:13" s="11" customFormat="1" ht="33" x14ac:dyDescent="0.35">
      <c r="A182" s="5">
        <f t="shared" si="22"/>
        <v>162</v>
      </c>
      <c r="B182" s="13" t="s">
        <v>46</v>
      </c>
      <c r="C182" s="5"/>
      <c r="D182" s="54"/>
      <c r="E182" s="7">
        <v>200</v>
      </c>
      <c r="F182" s="20">
        <v>250</v>
      </c>
      <c r="G182" s="9">
        <f t="shared" si="21"/>
        <v>50000</v>
      </c>
      <c r="H182" s="10"/>
      <c r="I182" s="12"/>
      <c r="M182" s="132"/>
    </row>
    <row r="183" spans="1:13" s="11" customFormat="1" ht="33" x14ac:dyDescent="0.35">
      <c r="A183" s="5">
        <f t="shared" si="22"/>
        <v>163</v>
      </c>
      <c r="B183" s="17" t="s">
        <v>135</v>
      </c>
      <c r="C183" s="5"/>
      <c r="D183" s="54"/>
      <c r="E183" s="7">
        <v>20</v>
      </c>
      <c r="F183" s="8">
        <v>950</v>
      </c>
      <c r="G183" s="9">
        <f t="shared" si="21"/>
        <v>19000</v>
      </c>
      <c r="H183" s="10"/>
      <c r="I183" s="12"/>
      <c r="M183" s="132"/>
    </row>
    <row r="184" spans="1:13" s="11" customFormat="1" ht="33" x14ac:dyDescent="0.35">
      <c r="A184" s="5">
        <f t="shared" si="22"/>
        <v>164</v>
      </c>
      <c r="B184" s="24" t="s">
        <v>143</v>
      </c>
      <c r="C184" s="5"/>
      <c r="D184" s="54"/>
      <c r="E184" s="7">
        <v>1000</v>
      </c>
      <c r="F184" s="8">
        <v>342</v>
      </c>
      <c r="G184" s="9">
        <f t="shared" si="21"/>
        <v>342000</v>
      </c>
      <c r="H184" s="10"/>
      <c r="I184" s="12"/>
      <c r="M184" s="132"/>
    </row>
    <row r="185" spans="1:13" s="11" customFormat="1" ht="33" x14ac:dyDescent="0.35">
      <c r="A185" s="5">
        <f t="shared" si="22"/>
        <v>165</v>
      </c>
      <c r="B185" s="17" t="s">
        <v>144</v>
      </c>
      <c r="C185" s="5">
        <v>43</v>
      </c>
      <c r="D185" s="54"/>
      <c r="E185" s="7">
        <v>300</v>
      </c>
      <c r="F185" s="8">
        <v>410.4</v>
      </c>
      <c r="G185" s="9">
        <f t="shared" si="21"/>
        <v>123120</v>
      </c>
      <c r="H185" s="10"/>
      <c r="I185" s="14">
        <v>342</v>
      </c>
      <c r="J185" s="11">
        <f>I185*20%</f>
        <v>68.400000000000006</v>
      </c>
      <c r="K185" s="11">
        <f>I185+J185</f>
        <v>410.4</v>
      </c>
      <c r="M185" s="132"/>
    </row>
    <row r="186" spans="1:13" s="11" customFormat="1" ht="33" x14ac:dyDescent="0.35">
      <c r="A186" s="5">
        <f t="shared" si="22"/>
        <v>166</v>
      </c>
      <c r="B186" s="17" t="s">
        <v>145</v>
      </c>
      <c r="C186" s="5">
        <v>76</v>
      </c>
      <c r="D186" s="54"/>
      <c r="E186" s="7">
        <v>1000</v>
      </c>
      <c r="F186" s="8">
        <v>410.4</v>
      </c>
      <c r="G186" s="9">
        <f t="shared" si="21"/>
        <v>410400</v>
      </c>
      <c r="H186" s="10"/>
      <c r="I186" s="14">
        <v>342</v>
      </c>
      <c r="J186" s="11">
        <f>I186*20%</f>
        <v>68.400000000000006</v>
      </c>
      <c r="K186" s="11">
        <f>I186+J186</f>
        <v>410.4</v>
      </c>
      <c r="M186" s="132"/>
    </row>
    <row r="187" spans="1:13" s="11" customFormat="1" ht="54" x14ac:dyDescent="0.35">
      <c r="A187" s="5">
        <f t="shared" si="22"/>
        <v>167</v>
      </c>
      <c r="B187" s="17" t="s">
        <v>146</v>
      </c>
      <c r="C187" s="5">
        <v>0</v>
      </c>
      <c r="D187" s="54"/>
      <c r="E187" s="7">
        <v>50</v>
      </c>
      <c r="F187" s="8">
        <v>410.4</v>
      </c>
      <c r="G187" s="9">
        <f t="shared" si="21"/>
        <v>20520</v>
      </c>
      <c r="H187" s="10"/>
      <c r="I187" s="14">
        <v>342</v>
      </c>
      <c r="J187" s="11">
        <f>I187*20%</f>
        <v>68.400000000000006</v>
      </c>
      <c r="K187" s="11">
        <f>I187+J187</f>
        <v>410.4</v>
      </c>
      <c r="M187" s="132"/>
    </row>
    <row r="188" spans="1:13" s="11" customFormat="1" ht="30" customHeight="1" x14ac:dyDescent="0.35">
      <c r="A188" s="5">
        <f t="shared" si="22"/>
        <v>168</v>
      </c>
      <c r="B188" s="17" t="s">
        <v>147</v>
      </c>
      <c r="C188" s="5">
        <v>121</v>
      </c>
      <c r="D188" s="54"/>
      <c r="E188" s="7">
        <v>500</v>
      </c>
      <c r="F188" s="8">
        <v>410.4</v>
      </c>
      <c r="G188" s="9">
        <f t="shared" si="21"/>
        <v>205200</v>
      </c>
      <c r="H188" s="10"/>
      <c r="I188" s="14">
        <v>342</v>
      </c>
      <c r="J188" s="11">
        <f>I188*20%</f>
        <v>68.400000000000006</v>
      </c>
      <c r="K188" s="11">
        <f>I188+J188</f>
        <v>410.4</v>
      </c>
      <c r="M188" s="132"/>
    </row>
    <row r="189" spans="1:13" s="11" customFormat="1" ht="33" x14ac:dyDescent="0.35">
      <c r="A189" s="5">
        <f t="shared" si="22"/>
        <v>169</v>
      </c>
      <c r="B189" s="17" t="s">
        <v>148</v>
      </c>
      <c r="C189" s="5">
        <v>24</v>
      </c>
      <c r="D189" s="54"/>
      <c r="E189" s="7">
        <v>100</v>
      </c>
      <c r="F189" s="8">
        <v>410.4</v>
      </c>
      <c r="G189" s="9">
        <f t="shared" si="21"/>
        <v>41040</v>
      </c>
      <c r="H189" s="10"/>
      <c r="I189" s="14">
        <v>342</v>
      </c>
      <c r="J189" s="11">
        <f>I189*20%</f>
        <v>68.400000000000006</v>
      </c>
      <c r="K189" s="11">
        <f>I189+J189</f>
        <v>410.4</v>
      </c>
      <c r="M189" s="132"/>
    </row>
    <row r="190" spans="1:13" s="11" customFormat="1" ht="33" x14ac:dyDescent="0.35">
      <c r="A190" s="5">
        <f t="shared" si="22"/>
        <v>170</v>
      </c>
      <c r="B190" s="17" t="s">
        <v>149</v>
      </c>
      <c r="C190" s="5"/>
      <c r="D190" s="54"/>
      <c r="E190" s="7">
        <v>5</v>
      </c>
      <c r="F190" s="8">
        <v>1000</v>
      </c>
      <c r="G190" s="9">
        <f t="shared" si="21"/>
        <v>5000</v>
      </c>
      <c r="H190" s="10"/>
      <c r="I190" s="12"/>
      <c r="M190" s="132"/>
    </row>
    <row r="191" spans="1:13" s="11" customFormat="1" ht="33" x14ac:dyDescent="0.35">
      <c r="A191" s="5">
        <f t="shared" si="22"/>
        <v>171</v>
      </c>
      <c r="B191" s="17" t="s">
        <v>150</v>
      </c>
      <c r="C191" s="5"/>
      <c r="D191" s="54"/>
      <c r="E191" s="7">
        <v>15</v>
      </c>
      <c r="F191" s="8">
        <v>1200</v>
      </c>
      <c r="G191" s="9">
        <f t="shared" si="21"/>
        <v>18000</v>
      </c>
      <c r="H191" s="10"/>
      <c r="I191" s="12"/>
      <c r="M191" s="132"/>
    </row>
    <row r="192" spans="1:13" s="11" customFormat="1" ht="33" x14ac:dyDescent="0.35">
      <c r="A192" s="5">
        <f t="shared" si="22"/>
        <v>172</v>
      </c>
      <c r="B192" s="17" t="s">
        <v>151</v>
      </c>
      <c r="C192" s="5"/>
      <c r="D192" s="54"/>
      <c r="E192" s="7">
        <v>5</v>
      </c>
      <c r="F192" s="8">
        <v>2200</v>
      </c>
      <c r="G192" s="9">
        <f t="shared" si="21"/>
        <v>11000</v>
      </c>
      <c r="H192" s="10"/>
      <c r="I192" s="12"/>
      <c r="M192" s="132"/>
    </row>
    <row r="193" spans="1:13" s="29" customFormat="1" ht="33" x14ac:dyDescent="0.35">
      <c r="A193" s="23">
        <f t="shared" si="22"/>
        <v>173</v>
      </c>
      <c r="B193" s="17" t="s">
        <v>141</v>
      </c>
      <c r="C193" s="23">
        <v>0</v>
      </c>
      <c r="D193" s="124"/>
      <c r="E193" s="7">
        <v>50</v>
      </c>
      <c r="F193" s="8">
        <v>12960</v>
      </c>
      <c r="G193" s="9">
        <f t="shared" si="21"/>
        <v>648000</v>
      </c>
      <c r="H193" s="10"/>
      <c r="I193" s="14"/>
      <c r="M193" s="132"/>
    </row>
    <row r="194" spans="1:13" s="29" customFormat="1" ht="33" x14ac:dyDescent="0.35">
      <c r="A194" s="23">
        <f t="shared" si="22"/>
        <v>174</v>
      </c>
      <c r="B194" s="17" t="s">
        <v>142</v>
      </c>
      <c r="C194" s="23">
        <v>0</v>
      </c>
      <c r="D194" s="124"/>
      <c r="E194" s="7">
        <v>100</v>
      </c>
      <c r="F194" s="8">
        <v>4860</v>
      </c>
      <c r="G194" s="9">
        <f t="shared" si="21"/>
        <v>486000</v>
      </c>
      <c r="H194" s="10"/>
      <c r="I194" s="14"/>
      <c r="M194" s="132"/>
    </row>
    <row r="195" spans="1:13" s="29" customFormat="1" ht="33" x14ac:dyDescent="0.35">
      <c r="A195" s="23">
        <f t="shared" si="22"/>
        <v>175</v>
      </c>
      <c r="B195" s="17" t="s">
        <v>184</v>
      </c>
      <c r="C195" s="23">
        <v>7</v>
      </c>
      <c r="D195" s="124"/>
      <c r="E195" s="7">
        <v>3000</v>
      </c>
      <c r="F195" s="8">
        <v>300</v>
      </c>
      <c r="G195" s="9">
        <f t="shared" si="21"/>
        <v>900000</v>
      </c>
      <c r="H195" s="10"/>
      <c r="I195" s="14">
        <v>330</v>
      </c>
      <c r="J195" s="29">
        <f>I195*20%</f>
        <v>66</v>
      </c>
      <c r="K195" s="29">
        <f>I195+J195</f>
        <v>396</v>
      </c>
      <c r="M195" s="132"/>
    </row>
    <row r="196" spans="1:13" s="11" customFormat="1" ht="33" x14ac:dyDescent="0.35">
      <c r="A196" s="5">
        <f t="shared" si="22"/>
        <v>176</v>
      </c>
      <c r="B196" s="17" t="s">
        <v>185</v>
      </c>
      <c r="C196" s="5">
        <v>85</v>
      </c>
      <c r="D196" s="54"/>
      <c r="E196" s="7">
        <v>1000</v>
      </c>
      <c r="F196" s="8">
        <v>400</v>
      </c>
      <c r="G196" s="9">
        <f t="shared" si="21"/>
        <v>400000</v>
      </c>
      <c r="H196" s="10"/>
      <c r="I196" s="14">
        <v>400</v>
      </c>
      <c r="J196" s="11">
        <f>I196*20%</f>
        <v>80</v>
      </c>
      <c r="K196" s="11">
        <f>I196+J196</f>
        <v>480</v>
      </c>
      <c r="M196" s="132"/>
    </row>
    <row r="197" spans="1:13" s="11" customFormat="1" ht="33" x14ac:dyDescent="0.35">
      <c r="A197" s="5">
        <f t="shared" si="22"/>
        <v>177</v>
      </c>
      <c r="B197" s="17" t="s">
        <v>186</v>
      </c>
      <c r="C197" s="5">
        <v>51</v>
      </c>
      <c r="D197" s="54"/>
      <c r="E197" s="7">
        <v>500</v>
      </c>
      <c r="F197" s="8">
        <v>370</v>
      </c>
      <c r="G197" s="9">
        <f t="shared" si="21"/>
        <v>185000</v>
      </c>
      <c r="H197" s="10"/>
      <c r="I197" s="14">
        <v>312</v>
      </c>
      <c r="J197" s="11">
        <f>I197*20%</f>
        <v>62.400000000000006</v>
      </c>
      <c r="K197" s="11">
        <f>I197+J197</f>
        <v>374.4</v>
      </c>
      <c r="M197" s="132"/>
    </row>
    <row r="198" spans="1:13" s="11" customFormat="1" ht="33" x14ac:dyDescent="0.35">
      <c r="A198" s="5">
        <f t="shared" si="22"/>
        <v>178</v>
      </c>
      <c r="B198" s="17" t="s">
        <v>187</v>
      </c>
      <c r="C198" s="5"/>
      <c r="D198" s="54"/>
      <c r="E198" s="7">
        <v>500</v>
      </c>
      <c r="F198" s="8">
        <v>300</v>
      </c>
      <c r="G198" s="9">
        <f t="shared" si="21"/>
        <v>150000</v>
      </c>
      <c r="H198" s="10"/>
      <c r="I198" s="16"/>
      <c r="M198" s="132"/>
    </row>
    <row r="199" spans="1:13" s="11" customFormat="1" ht="33" x14ac:dyDescent="0.35">
      <c r="A199" s="5">
        <f t="shared" si="22"/>
        <v>179</v>
      </c>
      <c r="B199" s="17" t="s">
        <v>188</v>
      </c>
      <c r="C199" s="5"/>
      <c r="D199" s="54"/>
      <c r="E199" s="7">
        <v>500</v>
      </c>
      <c r="F199" s="8">
        <v>300</v>
      </c>
      <c r="G199" s="9">
        <f t="shared" si="21"/>
        <v>150000</v>
      </c>
      <c r="H199" s="10"/>
      <c r="I199" s="16"/>
      <c r="M199" s="132"/>
    </row>
    <row r="200" spans="1:13" s="11" customFormat="1" ht="33" x14ac:dyDescent="0.35">
      <c r="A200" s="5">
        <f t="shared" si="22"/>
        <v>180</v>
      </c>
      <c r="B200" s="17" t="s">
        <v>189</v>
      </c>
      <c r="C200" s="5"/>
      <c r="D200" s="54"/>
      <c r="E200" s="7">
        <v>500</v>
      </c>
      <c r="F200" s="8">
        <v>400</v>
      </c>
      <c r="G200" s="9">
        <f t="shared" si="21"/>
        <v>200000</v>
      </c>
      <c r="H200" s="10"/>
      <c r="I200" s="16"/>
      <c r="M200" s="132"/>
    </row>
    <row r="201" spans="1:13" s="11" customFormat="1" ht="33" x14ac:dyDescent="0.25">
      <c r="A201" s="161" t="s">
        <v>210</v>
      </c>
      <c r="B201" s="161"/>
      <c r="C201" s="161"/>
      <c r="D201" s="161"/>
      <c r="E201" s="161"/>
      <c r="F201" s="161"/>
      <c r="G201" s="65">
        <f>SUM(G175:G200)</f>
        <v>4653080</v>
      </c>
      <c r="H201" s="10"/>
      <c r="I201" s="16"/>
      <c r="M201" s="133">
        <f>G201</f>
        <v>4653080</v>
      </c>
    </row>
    <row r="202" spans="1:13" s="68" customFormat="1" ht="33" hidden="1" x14ac:dyDescent="0.25">
      <c r="A202" s="148" t="s">
        <v>212</v>
      </c>
      <c r="B202" s="149"/>
      <c r="C202" s="149"/>
      <c r="D202" s="149"/>
      <c r="E202" s="149"/>
      <c r="F202" s="149"/>
      <c r="G202" s="150"/>
      <c r="H202" s="66"/>
      <c r="I202" s="67"/>
      <c r="M202" s="132"/>
    </row>
    <row r="203" spans="1:13" s="68" customFormat="1" ht="33" hidden="1" x14ac:dyDescent="0.25">
      <c r="A203" s="69">
        <f>A200+1</f>
        <v>181</v>
      </c>
      <c r="B203" s="70" t="s">
        <v>191</v>
      </c>
      <c r="C203" s="69"/>
      <c r="D203" s="71"/>
      <c r="E203" s="72">
        <v>1</v>
      </c>
      <c r="F203" s="73">
        <v>1669650</v>
      </c>
      <c r="G203" s="74">
        <f t="shared" ref="G203:G207" si="23">F203*E203</f>
        <v>1669650</v>
      </c>
      <c r="H203" s="66" t="s">
        <v>192</v>
      </c>
      <c r="I203" s="67"/>
      <c r="M203" s="132"/>
    </row>
    <row r="204" spans="1:13" s="11" customFormat="1" ht="33" hidden="1" x14ac:dyDescent="0.25">
      <c r="A204" s="155" t="s">
        <v>210</v>
      </c>
      <c r="B204" s="156"/>
      <c r="C204" s="156"/>
      <c r="D204" s="156"/>
      <c r="E204" s="156"/>
      <c r="F204" s="157"/>
      <c r="G204" s="65">
        <f>SUM(G203)</f>
        <v>1669650</v>
      </c>
      <c r="H204" s="10"/>
      <c r="I204" s="16"/>
      <c r="M204" s="132"/>
    </row>
    <row r="205" spans="1:13" s="68" customFormat="1" ht="33" hidden="1" x14ac:dyDescent="0.25">
      <c r="A205" s="148" t="s">
        <v>204</v>
      </c>
      <c r="B205" s="149"/>
      <c r="C205" s="149"/>
      <c r="D205" s="149"/>
      <c r="E205" s="149"/>
      <c r="F205" s="149"/>
      <c r="G205" s="150"/>
      <c r="H205" s="66"/>
      <c r="I205" s="67"/>
      <c r="M205" s="132"/>
    </row>
    <row r="206" spans="1:13" s="68" customFormat="1" ht="33" hidden="1" x14ac:dyDescent="0.35">
      <c r="A206" s="69">
        <f>A203+1</f>
        <v>182</v>
      </c>
      <c r="B206" s="70" t="s">
        <v>193</v>
      </c>
      <c r="C206" s="69"/>
      <c r="D206" s="71"/>
      <c r="E206" s="72">
        <v>1</v>
      </c>
      <c r="F206" s="75">
        <f>SUM(F140:F200)</f>
        <v>80675.928000000014</v>
      </c>
      <c r="G206" s="74">
        <f t="shared" si="23"/>
        <v>80675.928000000014</v>
      </c>
      <c r="H206" s="66" t="s">
        <v>194</v>
      </c>
      <c r="I206" s="67"/>
      <c r="M206" s="132"/>
    </row>
    <row r="207" spans="1:13" s="68" customFormat="1" ht="33" hidden="1" x14ac:dyDescent="0.35">
      <c r="A207" s="69">
        <f t="shared" ref="A207" si="24">A206+1</f>
        <v>183</v>
      </c>
      <c r="B207" s="70" t="s">
        <v>195</v>
      </c>
      <c r="C207" s="69"/>
      <c r="D207" s="71"/>
      <c r="E207" s="72">
        <v>1</v>
      </c>
      <c r="F207" s="75">
        <f>SUM(F141:F203)</f>
        <v>1750235.9280000001</v>
      </c>
      <c r="G207" s="74">
        <f t="shared" si="23"/>
        <v>1750235.9280000001</v>
      </c>
      <c r="H207" s="66" t="s">
        <v>194</v>
      </c>
      <c r="I207" s="67">
        <v>165</v>
      </c>
      <c r="J207" s="68">
        <f>I207*20%</f>
        <v>33</v>
      </c>
      <c r="K207" s="68">
        <f>I207+J207</f>
        <v>198</v>
      </c>
      <c r="M207" s="132"/>
    </row>
    <row r="208" spans="1:13" s="11" customFormat="1" ht="33" hidden="1" x14ac:dyDescent="0.4">
      <c r="A208" s="158" t="s">
        <v>210</v>
      </c>
      <c r="B208" s="159"/>
      <c r="C208" s="159"/>
      <c r="D208" s="159"/>
      <c r="E208" s="159"/>
      <c r="F208" s="160"/>
      <c r="G208" s="65">
        <f>SUM(G206:G207)</f>
        <v>1830911.8560000001</v>
      </c>
      <c r="H208" s="39"/>
      <c r="I208" s="40"/>
      <c r="M208" s="132"/>
    </row>
    <row r="209" spans="1:13" s="11" customFormat="1" ht="33" x14ac:dyDescent="0.35">
      <c r="A209" s="34"/>
      <c r="B209" s="35"/>
      <c r="C209" s="34"/>
      <c r="D209" s="52"/>
      <c r="E209" s="36"/>
      <c r="F209" s="37"/>
      <c r="G209" s="38"/>
      <c r="H209" s="39"/>
      <c r="I209" s="40"/>
      <c r="M209" s="132"/>
    </row>
    <row r="210" spans="1:13" s="28" customFormat="1" ht="33" x14ac:dyDescent="0.25">
      <c r="A210" s="26"/>
      <c r="B210" s="27"/>
      <c r="D210" s="53"/>
      <c r="E210" s="29"/>
      <c r="F210" s="11"/>
      <c r="G210" s="11"/>
      <c r="M210" s="134"/>
    </row>
    <row r="211" spans="1:13" s="28" customFormat="1" x14ac:dyDescent="0.25">
      <c r="A211" s="26"/>
      <c r="B211" s="27"/>
      <c r="D211" s="53"/>
      <c r="E211" s="29"/>
      <c r="F211" s="30" t="s">
        <v>213</v>
      </c>
      <c r="G211" s="123">
        <v>125249379.60000001</v>
      </c>
      <c r="M211" s="135">
        <f>SUM(M9:M201)</f>
        <v>125249379.60000001</v>
      </c>
    </row>
    <row r="212" spans="1:13" x14ac:dyDescent="0.5">
      <c r="F212" s="32"/>
    </row>
    <row r="215" spans="1:13" s="41" customFormat="1" hidden="1" x14ac:dyDescent="0.5">
      <c r="B215" s="41" t="s">
        <v>196</v>
      </c>
      <c r="D215" s="48"/>
      <c r="E215" s="147" t="s">
        <v>197</v>
      </c>
      <c r="F215" s="147"/>
      <c r="G215" s="41" t="s">
        <v>198</v>
      </c>
      <c r="H215" s="41" t="s">
        <v>199</v>
      </c>
      <c r="M215" s="136"/>
    </row>
    <row r="216" spans="1:13" s="33" customFormat="1" hidden="1" x14ac:dyDescent="0.5">
      <c r="B216" s="33" t="s">
        <v>200</v>
      </c>
      <c r="D216" s="48"/>
      <c r="E216" s="138" t="s">
        <v>201</v>
      </c>
      <c r="F216" s="138"/>
      <c r="G216" s="33" t="s">
        <v>202</v>
      </c>
      <c r="H216" s="33" t="s">
        <v>203</v>
      </c>
      <c r="M216" s="137"/>
    </row>
  </sheetData>
  <autoFilter ref="A7:K208"/>
  <sortState ref="A8:L184">
    <sortCondition ref="D8:D184"/>
  </sortState>
  <mergeCells count="24">
    <mergeCell ref="A8:G8"/>
    <mergeCell ref="A208:F208"/>
    <mergeCell ref="A15:F15"/>
    <mergeCell ref="A39:F39"/>
    <mergeCell ref="A53:F53"/>
    <mergeCell ref="A68:F68"/>
    <mergeCell ref="A173:F173"/>
    <mergeCell ref="A201:F201"/>
    <mergeCell ref="E216:F216"/>
    <mergeCell ref="A1:J1"/>
    <mergeCell ref="A2:J2"/>
    <mergeCell ref="A3:H3"/>
    <mergeCell ref="A4:H4"/>
    <mergeCell ref="A5:H5"/>
    <mergeCell ref="E215:F215"/>
    <mergeCell ref="A202:G202"/>
    <mergeCell ref="A205:G205"/>
    <mergeCell ref="A10:G10"/>
    <mergeCell ref="A16:G16"/>
    <mergeCell ref="A40:G40"/>
    <mergeCell ref="A54:G54"/>
    <mergeCell ref="A69:G69"/>
    <mergeCell ref="A174:G174"/>
    <mergeCell ref="A204:F204"/>
  </mergeCells>
  <pageMargins left="0.7" right="0.7" top="0.75" bottom="0.75" header="0.3" footer="0.3"/>
  <pageSetup scale="53" orientation="portrait" r:id="rId1"/>
  <rowBreaks count="2" manualBreakCount="2">
    <brk id="174" max="7" man="1"/>
    <brk id="214" max="7" man="1"/>
  </rowBreaks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8"/>
  <sheetViews>
    <sheetView view="pageBreakPreview" zoomScale="90" zoomScaleNormal="100" zoomScaleSheetLayoutView="90" workbookViewId="0">
      <selection activeCell="A7" sqref="A7:H7"/>
    </sheetView>
  </sheetViews>
  <sheetFormatPr defaultRowHeight="30" x14ac:dyDescent="0.4"/>
  <cols>
    <col min="1" max="1" width="9.140625" style="91"/>
    <col min="2" max="2" width="27.42578125" style="92" customWidth="1"/>
    <col min="3" max="3" width="54.85546875" style="93" customWidth="1"/>
    <col min="4" max="4" width="36.85546875" style="94" customWidth="1"/>
    <col min="5" max="5" width="37.140625" style="95" customWidth="1"/>
    <col min="6" max="6" width="21.5703125" style="76" customWidth="1"/>
    <col min="7" max="7" width="18.28515625" style="76" customWidth="1"/>
    <col min="8" max="8" width="32.7109375" style="76" bestFit="1" customWidth="1"/>
    <col min="9" max="16384" width="9.140625" style="77"/>
  </cols>
  <sheetData>
    <row r="1" spans="1:8" ht="31.5" customHeight="1" x14ac:dyDescent="0.2">
      <c r="A1" s="163" t="s">
        <v>0</v>
      </c>
      <c r="B1" s="163"/>
      <c r="C1" s="163"/>
      <c r="D1" s="163"/>
      <c r="E1" s="163"/>
      <c r="F1" s="163"/>
      <c r="G1" s="163"/>
      <c r="H1" s="163"/>
    </row>
    <row r="2" spans="1:8" ht="25.5" customHeight="1" x14ac:dyDescent="0.2">
      <c r="A2" s="164" t="s">
        <v>1</v>
      </c>
      <c r="B2" s="164"/>
      <c r="C2" s="164"/>
      <c r="D2" s="164"/>
      <c r="E2" s="164"/>
      <c r="F2" s="164"/>
      <c r="G2" s="164"/>
      <c r="H2" s="164"/>
    </row>
    <row r="3" spans="1:8" s="121" customFormat="1" ht="33" x14ac:dyDescent="0.25">
      <c r="A3" s="165" t="s">
        <v>2</v>
      </c>
      <c r="B3" s="165"/>
      <c r="C3" s="165"/>
      <c r="D3" s="165"/>
      <c r="E3" s="165"/>
      <c r="F3" s="165"/>
      <c r="G3" s="165"/>
      <c r="H3" s="165"/>
    </row>
    <row r="4" spans="1:8" s="121" customFormat="1" ht="33.75" thickBot="1" x14ac:dyDescent="0.3">
      <c r="A4" s="166" t="s">
        <v>3</v>
      </c>
      <c r="B4" s="166"/>
      <c r="C4" s="166"/>
      <c r="D4" s="166"/>
      <c r="E4" s="166"/>
      <c r="F4" s="166"/>
      <c r="G4" s="166"/>
      <c r="H4" s="166"/>
    </row>
    <row r="5" spans="1:8" s="121" customFormat="1" ht="33" x14ac:dyDescent="0.25">
      <c r="A5" s="167" t="s">
        <v>221</v>
      </c>
      <c r="B5" s="168"/>
      <c r="C5" s="168"/>
      <c r="D5" s="168"/>
      <c r="E5" s="168"/>
      <c r="F5" s="168"/>
      <c r="G5" s="168"/>
      <c r="H5" s="169"/>
    </row>
    <row r="6" spans="1:8" s="78" customFormat="1" ht="51.75" customHeight="1" x14ac:dyDescent="0.35">
      <c r="A6" s="102" t="s">
        <v>5</v>
      </c>
      <c r="B6" s="102" t="s">
        <v>222</v>
      </c>
      <c r="C6" s="102" t="s">
        <v>223</v>
      </c>
      <c r="D6" s="102" t="s">
        <v>224</v>
      </c>
      <c r="E6" s="102" t="s">
        <v>225</v>
      </c>
      <c r="F6" s="102" t="s">
        <v>226</v>
      </c>
      <c r="G6" s="102" t="s">
        <v>227</v>
      </c>
      <c r="H6" s="102" t="s">
        <v>228</v>
      </c>
    </row>
    <row r="7" spans="1:8" s="78" customFormat="1" ht="51.75" customHeight="1" x14ac:dyDescent="0.35">
      <c r="A7" s="162" t="s">
        <v>982</v>
      </c>
      <c r="B7" s="162"/>
      <c r="C7" s="162"/>
      <c r="D7" s="162"/>
      <c r="E7" s="162"/>
      <c r="F7" s="162"/>
      <c r="G7" s="162"/>
      <c r="H7" s="162"/>
    </row>
    <row r="8" spans="1:8" s="79" customFormat="1" ht="36.75" customHeight="1" x14ac:dyDescent="0.25">
      <c r="A8" s="162" t="s">
        <v>229</v>
      </c>
      <c r="B8" s="162"/>
      <c r="C8" s="162"/>
      <c r="D8" s="162"/>
      <c r="E8" s="162"/>
      <c r="F8" s="162"/>
      <c r="G8" s="162"/>
      <c r="H8" s="162"/>
    </row>
    <row r="9" spans="1:8" s="81" customFormat="1" ht="23.25" x14ac:dyDescent="0.35">
      <c r="A9" s="103">
        <v>1</v>
      </c>
      <c r="B9" s="104" t="s">
        <v>230</v>
      </c>
      <c r="C9" s="104" t="s">
        <v>231</v>
      </c>
      <c r="D9" s="105" t="s">
        <v>232</v>
      </c>
      <c r="E9" s="104" t="s">
        <v>233</v>
      </c>
      <c r="F9" s="103">
        <v>500</v>
      </c>
      <c r="G9" s="103">
        <v>30</v>
      </c>
      <c r="H9" s="106">
        <f>G9*F9</f>
        <v>15000</v>
      </c>
    </row>
    <row r="10" spans="1:8" s="81" customFormat="1" ht="23.25" x14ac:dyDescent="0.35">
      <c r="A10" s="103">
        <f>A9+1</f>
        <v>2</v>
      </c>
      <c r="B10" s="104" t="s">
        <v>234</v>
      </c>
      <c r="C10" s="104" t="s">
        <v>235</v>
      </c>
      <c r="D10" s="105" t="s">
        <v>236</v>
      </c>
      <c r="E10" s="104" t="s">
        <v>237</v>
      </c>
      <c r="F10" s="106">
        <v>1000</v>
      </c>
      <c r="G10" s="103">
        <v>35</v>
      </c>
      <c r="H10" s="106">
        <f t="shared" ref="H10:H79" si="0">G10*F10</f>
        <v>35000</v>
      </c>
    </row>
    <row r="11" spans="1:8" s="81" customFormat="1" ht="23.25" x14ac:dyDescent="0.35">
      <c r="A11" s="103">
        <f t="shared" ref="A11:A74" si="1">A10+1</f>
        <v>3</v>
      </c>
      <c r="B11" s="104" t="s">
        <v>230</v>
      </c>
      <c r="C11" s="104" t="s">
        <v>238</v>
      </c>
      <c r="D11" s="105" t="s">
        <v>239</v>
      </c>
      <c r="E11" s="104" t="s">
        <v>237</v>
      </c>
      <c r="F11" s="107">
        <v>500</v>
      </c>
      <c r="G11" s="107">
        <v>450</v>
      </c>
      <c r="H11" s="106">
        <f t="shared" si="0"/>
        <v>225000</v>
      </c>
    </row>
    <row r="12" spans="1:8" s="81" customFormat="1" ht="60.75" x14ac:dyDescent="0.35">
      <c r="A12" s="103">
        <f t="shared" si="1"/>
        <v>4</v>
      </c>
      <c r="B12" s="104" t="s">
        <v>230</v>
      </c>
      <c r="C12" s="104" t="s">
        <v>240</v>
      </c>
      <c r="D12" s="105" t="s">
        <v>241</v>
      </c>
      <c r="E12" s="104" t="s">
        <v>242</v>
      </c>
      <c r="F12" s="103">
        <v>500</v>
      </c>
      <c r="G12" s="103">
        <v>40</v>
      </c>
      <c r="H12" s="106">
        <f t="shared" si="0"/>
        <v>20000</v>
      </c>
    </row>
    <row r="13" spans="1:8" s="81" customFormat="1" ht="23.25" x14ac:dyDescent="0.35">
      <c r="A13" s="103">
        <f t="shared" si="1"/>
        <v>5</v>
      </c>
      <c r="B13" s="104" t="s">
        <v>230</v>
      </c>
      <c r="C13" s="104" t="s">
        <v>243</v>
      </c>
      <c r="D13" s="105" t="s">
        <v>244</v>
      </c>
      <c r="E13" s="104" t="s">
        <v>245</v>
      </c>
      <c r="F13" s="106">
        <v>2000</v>
      </c>
      <c r="G13" s="103">
        <v>40</v>
      </c>
      <c r="H13" s="106">
        <f t="shared" si="0"/>
        <v>80000</v>
      </c>
    </row>
    <row r="14" spans="1:8" s="81" customFormat="1" ht="52.5" customHeight="1" x14ac:dyDescent="0.35">
      <c r="A14" s="103">
        <f t="shared" si="1"/>
        <v>6</v>
      </c>
      <c r="B14" s="104" t="s">
        <v>246</v>
      </c>
      <c r="C14" s="104" t="s">
        <v>247</v>
      </c>
      <c r="D14" s="108">
        <v>5.0000000000000001E-3</v>
      </c>
      <c r="E14" s="104" t="s">
        <v>248</v>
      </c>
      <c r="F14" s="103">
        <v>500</v>
      </c>
      <c r="G14" s="103">
        <v>70</v>
      </c>
      <c r="H14" s="106">
        <f t="shared" si="0"/>
        <v>35000</v>
      </c>
    </row>
    <row r="15" spans="1:8" s="81" customFormat="1" ht="23.25" x14ac:dyDescent="0.35">
      <c r="A15" s="162" t="s">
        <v>249</v>
      </c>
      <c r="B15" s="162"/>
      <c r="C15" s="162"/>
      <c r="D15" s="162"/>
      <c r="E15" s="162"/>
      <c r="F15" s="162"/>
      <c r="G15" s="162"/>
      <c r="H15" s="162"/>
    </row>
    <row r="16" spans="1:8" s="81" customFormat="1" ht="23.25" x14ac:dyDescent="0.35">
      <c r="A16" s="103">
        <f>A14+1</f>
        <v>7</v>
      </c>
      <c r="B16" s="104" t="s">
        <v>230</v>
      </c>
      <c r="C16" s="104" t="s">
        <v>250</v>
      </c>
      <c r="D16" s="105" t="s">
        <v>251</v>
      </c>
      <c r="E16" s="104" t="s">
        <v>252</v>
      </c>
      <c r="F16" s="106">
        <v>10000</v>
      </c>
      <c r="G16" s="103">
        <v>40</v>
      </c>
      <c r="H16" s="106">
        <f t="shared" si="0"/>
        <v>400000</v>
      </c>
    </row>
    <row r="17" spans="1:8" s="81" customFormat="1" ht="23.25" x14ac:dyDescent="0.35">
      <c r="A17" s="103">
        <f t="shared" si="1"/>
        <v>8</v>
      </c>
      <c r="B17" s="104" t="s">
        <v>253</v>
      </c>
      <c r="C17" s="104" t="s">
        <v>254</v>
      </c>
      <c r="D17" s="105" t="s">
        <v>255</v>
      </c>
      <c r="E17" s="104" t="s">
        <v>256</v>
      </c>
      <c r="F17" s="103">
        <v>500</v>
      </c>
      <c r="G17" s="103">
        <v>60</v>
      </c>
      <c r="H17" s="106">
        <f t="shared" si="0"/>
        <v>30000</v>
      </c>
    </row>
    <row r="18" spans="1:8" s="81" customFormat="1" ht="23.25" x14ac:dyDescent="0.35">
      <c r="A18" s="103">
        <f t="shared" si="1"/>
        <v>9</v>
      </c>
      <c r="B18" s="104" t="s">
        <v>253</v>
      </c>
      <c r="C18" s="104" t="s">
        <v>250</v>
      </c>
      <c r="D18" s="105" t="s">
        <v>257</v>
      </c>
      <c r="E18" s="104" t="s">
        <v>258</v>
      </c>
      <c r="F18" s="106">
        <v>2000</v>
      </c>
      <c r="G18" s="103">
        <v>48</v>
      </c>
      <c r="H18" s="106">
        <f t="shared" si="0"/>
        <v>96000</v>
      </c>
    </row>
    <row r="19" spans="1:8" s="81" customFormat="1" ht="23.25" x14ac:dyDescent="0.35">
      <c r="A19" s="162" t="s">
        <v>259</v>
      </c>
      <c r="B19" s="162"/>
      <c r="C19" s="162"/>
      <c r="D19" s="162"/>
      <c r="E19" s="162"/>
      <c r="F19" s="162"/>
      <c r="G19" s="162"/>
      <c r="H19" s="162"/>
    </row>
    <row r="20" spans="1:8" s="81" customFormat="1" ht="23.25" x14ac:dyDescent="0.35">
      <c r="A20" s="103">
        <f>A18+1</f>
        <v>10</v>
      </c>
      <c r="B20" s="104" t="s">
        <v>230</v>
      </c>
      <c r="C20" s="104" t="s">
        <v>260</v>
      </c>
      <c r="D20" s="105" t="s">
        <v>261</v>
      </c>
      <c r="E20" s="104" t="s">
        <v>262</v>
      </c>
      <c r="F20" s="103">
        <v>500</v>
      </c>
      <c r="G20" s="103">
        <v>15</v>
      </c>
      <c r="H20" s="106">
        <f t="shared" si="0"/>
        <v>7500</v>
      </c>
    </row>
    <row r="21" spans="1:8" s="81" customFormat="1" ht="23.25" x14ac:dyDescent="0.35">
      <c r="A21" s="103">
        <f t="shared" si="1"/>
        <v>11</v>
      </c>
      <c r="B21" s="104" t="s">
        <v>263</v>
      </c>
      <c r="C21" s="104" t="s">
        <v>264</v>
      </c>
      <c r="D21" s="109">
        <v>0.01</v>
      </c>
      <c r="E21" s="104" t="s">
        <v>265</v>
      </c>
      <c r="F21" s="106">
        <v>1000</v>
      </c>
      <c r="G21" s="103">
        <v>71</v>
      </c>
      <c r="H21" s="106">
        <f t="shared" si="0"/>
        <v>71000</v>
      </c>
    </row>
    <row r="22" spans="1:8" s="81" customFormat="1" ht="23.25" x14ac:dyDescent="0.35">
      <c r="A22" s="103">
        <f t="shared" si="1"/>
        <v>12</v>
      </c>
      <c r="B22" s="104" t="s">
        <v>266</v>
      </c>
      <c r="C22" s="104" t="s">
        <v>267</v>
      </c>
      <c r="D22" s="109">
        <v>0.01</v>
      </c>
      <c r="E22" s="104" t="s">
        <v>268</v>
      </c>
      <c r="F22" s="106">
        <v>1000</v>
      </c>
      <c r="G22" s="103">
        <v>57</v>
      </c>
      <c r="H22" s="106">
        <f t="shared" si="0"/>
        <v>57000</v>
      </c>
    </row>
    <row r="23" spans="1:8" s="81" customFormat="1" ht="23.25" x14ac:dyDescent="0.35">
      <c r="A23" s="103">
        <f t="shared" si="1"/>
        <v>13</v>
      </c>
      <c r="B23" s="104" t="s">
        <v>269</v>
      </c>
      <c r="C23" s="104" t="s">
        <v>264</v>
      </c>
      <c r="D23" s="105" t="s">
        <v>270</v>
      </c>
      <c r="E23" s="104" t="s">
        <v>271</v>
      </c>
      <c r="F23" s="106">
        <v>2000</v>
      </c>
      <c r="G23" s="103">
        <v>70</v>
      </c>
      <c r="H23" s="106">
        <f t="shared" si="0"/>
        <v>140000</v>
      </c>
    </row>
    <row r="24" spans="1:8" s="81" customFormat="1" ht="23.25" x14ac:dyDescent="0.35">
      <c r="A24" s="103">
        <f t="shared" si="1"/>
        <v>14</v>
      </c>
      <c r="B24" s="104" t="s">
        <v>269</v>
      </c>
      <c r="C24" s="104" t="s">
        <v>264</v>
      </c>
      <c r="D24" s="105" t="s">
        <v>272</v>
      </c>
      <c r="E24" s="104" t="s">
        <v>273</v>
      </c>
      <c r="F24" s="106">
        <v>2000</v>
      </c>
      <c r="G24" s="103">
        <v>100</v>
      </c>
      <c r="H24" s="106">
        <f t="shared" si="0"/>
        <v>200000</v>
      </c>
    </row>
    <row r="25" spans="1:8" s="81" customFormat="1" ht="23.25" x14ac:dyDescent="0.35">
      <c r="A25" s="103">
        <f t="shared" si="1"/>
        <v>15</v>
      </c>
      <c r="B25" s="104" t="s">
        <v>274</v>
      </c>
      <c r="C25" s="104" t="s">
        <v>275</v>
      </c>
      <c r="D25" s="105" t="s">
        <v>276</v>
      </c>
      <c r="E25" s="104" t="s">
        <v>277</v>
      </c>
      <c r="F25" s="103">
        <v>100</v>
      </c>
      <c r="G25" s="103">
        <v>250</v>
      </c>
      <c r="H25" s="106">
        <f t="shared" si="0"/>
        <v>25000</v>
      </c>
    </row>
    <row r="26" spans="1:8" s="81" customFormat="1" ht="23.25" x14ac:dyDescent="0.35">
      <c r="A26" s="103">
        <f t="shared" si="1"/>
        <v>16</v>
      </c>
      <c r="B26" s="104" t="s">
        <v>274</v>
      </c>
      <c r="C26" s="104" t="s">
        <v>278</v>
      </c>
      <c r="D26" s="109">
        <v>0.02</v>
      </c>
      <c r="E26" s="104" t="s">
        <v>279</v>
      </c>
      <c r="F26" s="106">
        <v>1000</v>
      </c>
      <c r="G26" s="103">
        <v>78</v>
      </c>
      <c r="H26" s="106">
        <f t="shared" si="0"/>
        <v>78000</v>
      </c>
    </row>
    <row r="27" spans="1:8" s="81" customFormat="1" ht="41.25" x14ac:dyDescent="0.35">
      <c r="A27" s="103">
        <f t="shared" si="1"/>
        <v>17</v>
      </c>
      <c r="B27" s="104" t="s">
        <v>274</v>
      </c>
      <c r="C27" s="104" t="s">
        <v>280</v>
      </c>
      <c r="D27" s="110" t="s">
        <v>281</v>
      </c>
      <c r="E27" s="104" t="s">
        <v>282</v>
      </c>
      <c r="F27" s="106">
        <v>1000</v>
      </c>
      <c r="G27" s="103">
        <v>368</v>
      </c>
      <c r="H27" s="106">
        <f t="shared" si="0"/>
        <v>368000</v>
      </c>
    </row>
    <row r="28" spans="1:8" s="81" customFormat="1" ht="23.25" x14ac:dyDescent="0.35">
      <c r="A28" s="103">
        <f t="shared" si="1"/>
        <v>18</v>
      </c>
      <c r="B28" s="104" t="s">
        <v>274</v>
      </c>
      <c r="C28" s="104" t="s">
        <v>283</v>
      </c>
      <c r="D28" s="111">
        <v>0.02</v>
      </c>
      <c r="E28" s="104" t="s">
        <v>284</v>
      </c>
      <c r="F28" s="106">
        <v>1000</v>
      </c>
      <c r="G28" s="103">
        <v>285</v>
      </c>
      <c r="H28" s="106">
        <f t="shared" si="0"/>
        <v>285000</v>
      </c>
    </row>
    <row r="29" spans="1:8" s="81" customFormat="1" ht="23.25" x14ac:dyDescent="0.35">
      <c r="A29" s="103">
        <f t="shared" si="1"/>
        <v>19</v>
      </c>
      <c r="B29" s="104" t="s">
        <v>285</v>
      </c>
      <c r="C29" s="104" t="s">
        <v>286</v>
      </c>
      <c r="D29" s="105" t="s">
        <v>270</v>
      </c>
      <c r="E29" s="104" t="s">
        <v>287</v>
      </c>
      <c r="F29" s="106">
        <v>1000</v>
      </c>
      <c r="G29" s="103">
        <v>150</v>
      </c>
      <c r="H29" s="106">
        <f t="shared" si="0"/>
        <v>150000</v>
      </c>
    </row>
    <row r="30" spans="1:8" s="81" customFormat="1" ht="23.25" x14ac:dyDescent="0.35">
      <c r="A30" s="103">
        <f t="shared" si="1"/>
        <v>20</v>
      </c>
      <c r="B30" s="104" t="s">
        <v>285</v>
      </c>
      <c r="C30" s="104" t="s">
        <v>286</v>
      </c>
      <c r="D30" s="105" t="s">
        <v>288</v>
      </c>
      <c r="E30" s="104" t="s">
        <v>289</v>
      </c>
      <c r="F30" s="106">
        <v>1000</v>
      </c>
      <c r="G30" s="103">
        <v>200</v>
      </c>
      <c r="H30" s="106">
        <f t="shared" si="0"/>
        <v>200000</v>
      </c>
    </row>
    <row r="31" spans="1:8" s="81" customFormat="1" ht="40.5" x14ac:dyDescent="0.35">
      <c r="A31" s="103">
        <f t="shared" si="1"/>
        <v>21</v>
      </c>
      <c r="B31" s="104" t="s">
        <v>290</v>
      </c>
      <c r="C31" s="104" t="s">
        <v>291</v>
      </c>
      <c r="D31" s="105" t="s">
        <v>292</v>
      </c>
      <c r="E31" s="104" t="s">
        <v>293</v>
      </c>
      <c r="F31" s="103">
        <v>100</v>
      </c>
      <c r="G31" s="103">
        <v>85</v>
      </c>
      <c r="H31" s="106">
        <f t="shared" si="0"/>
        <v>8500</v>
      </c>
    </row>
    <row r="32" spans="1:8" s="81" customFormat="1" ht="23.25" x14ac:dyDescent="0.35">
      <c r="A32" s="103">
        <f t="shared" si="1"/>
        <v>22</v>
      </c>
      <c r="B32" s="104" t="s">
        <v>253</v>
      </c>
      <c r="C32" s="104" t="s">
        <v>294</v>
      </c>
      <c r="D32" s="105" t="s">
        <v>295</v>
      </c>
      <c r="E32" s="104" t="s">
        <v>296</v>
      </c>
      <c r="F32" s="106">
        <v>1000</v>
      </c>
      <c r="G32" s="103">
        <v>63</v>
      </c>
      <c r="H32" s="106">
        <f t="shared" si="0"/>
        <v>63000</v>
      </c>
    </row>
    <row r="33" spans="1:8" s="81" customFormat="1" ht="23.25" x14ac:dyDescent="0.35">
      <c r="A33" s="103">
        <f t="shared" si="1"/>
        <v>23</v>
      </c>
      <c r="B33" s="104" t="s">
        <v>253</v>
      </c>
      <c r="C33" s="104" t="s">
        <v>294</v>
      </c>
      <c r="D33" s="105" t="s">
        <v>272</v>
      </c>
      <c r="E33" s="104" t="s">
        <v>296</v>
      </c>
      <c r="F33" s="106">
        <v>1000</v>
      </c>
      <c r="G33" s="103">
        <v>65</v>
      </c>
      <c r="H33" s="106">
        <f t="shared" si="0"/>
        <v>65000</v>
      </c>
    </row>
    <row r="34" spans="1:8" s="81" customFormat="1" ht="23.25" x14ac:dyDescent="0.35">
      <c r="A34" s="103">
        <f t="shared" si="1"/>
        <v>24</v>
      </c>
      <c r="B34" s="104" t="s">
        <v>230</v>
      </c>
      <c r="C34" s="104" t="s">
        <v>297</v>
      </c>
      <c r="D34" s="105" t="s">
        <v>288</v>
      </c>
      <c r="E34" s="104" t="s">
        <v>262</v>
      </c>
      <c r="F34" s="106">
        <v>2000</v>
      </c>
      <c r="G34" s="103">
        <v>20</v>
      </c>
      <c r="H34" s="106">
        <f t="shared" si="0"/>
        <v>40000</v>
      </c>
    </row>
    <row r="35" spans="1:8" s="81" customFormat="1" ht="25.5" customHeight="1" x14ac:dyDescent="0.35">
      <c r="A35" s="162" t="s">
        <v>298</v>
      </c>
      <c r="B35" s="162"/>
      <c r="C35" s="162"/>
      <c r="D35" s="162"/>
      <c r="E35" s="162"/>
      <c r="F35" s="162"/>
      <c r="G35" s="162"/>
      <c r="H35" s="162"/>
    </row>
    <row r="36" spans="1:8" s="81" customFormat="1" ht="23.25" x14ac:dyDescent="0.35">
      <c r="A36" s="103">
        <f>A34+1</f>
        <v>25</v>
      </c>
      <c r="B36" s="104" t="s">
        <v>253</v>
      </c>
      <c r="C36" s="104" t="s">
        <v>299</v>
      </c>
      <c r="D36" s="105" t="s">
        <v>300</v>
      </c>
      <c r="E36" s="104" t="s">
        <v>258</v>
      </c>
      <c r="F36" s="106">
        <v>1000</v>
      </c>
      <c r="G36" s="103">
        <v>35</v>
      </c>
      <c r="H36" s="106">
        <f t="shared" si="0"/>
        <v>35000</v>
      </c>
    </row>
    <row r="37" spans="1:8" s="81" customFormat="1" ht="23.25" x14ac:dyDescent="0.35">
      <c r="A37" s="103">
        <f t="shared" si="1"/>
        <v>26</v>
      </c>
      <c r="B37" s="104" t="s">
        <v>253</v>
      </c>
      <c r="C37" s="104" t="s">
        <v>299</v>
      </c>
      <c r="D37" s="105" t="s">
        <v>301</v>
      </c>
      <c r="E37" s="104" t="s">
        <v>258</v>
      </c>
      <c r="F37" s="106">
        <v>1000</v>
      </c>
      <c r="G37" s="103">
        <v>20</v>
      </c>
      <c r="H37" s="106">
        <f t="shared" si="0"/>
        <v>20000</v>
      </c>
    </row>
    <row r="38" spans="1:8" s="81" customFormat="1" ht="23.25" x14ac:dyDescent="0.35">
      <c r="A38" s="103">
        <f t="shared" si="1"/>
        <v>27</v>
      </c>
      <c r="B38" s="104" t="s">
        <v>253</v>
      </c>
      <c r="C38" s="104" t="s">
        <v>299</v>
      </c>
      <c r="D38" s="105" t="s">
        <v>302</v>
      </c>
      <c r="E38" s="104" t="s">
        <v>258</v>
      </c>
      <c r="F38" s="106">
        <v>1000</v>
      </c>
      <c r="G38" s="103">
        <v>30</v>
      </c>
      <c r="H38" s="106">
        <f t="shared" si="0"/>
        <v>30000</v>
      </c>
    </row>
    <row r="39" spans="1:8" s="81" customFormat="1" ht="23.25" x14ac:dyDescent="0.35">
      <c r="A39" s="103">
        <f t="shared" si="1"/>
        <v>28</v>
      </c>
      <c r="B39" s="104" t="s">
        <v>253</v>
      </c>
      <c r="C39" s="104" t="s">
        <v>303</v>
      </c>
      <c r="D39" s="105" t="s">
        <v>270</v>
      </c>
      <c r="E39" s="104" t="s">
        <v>258</v>
      </c>
      <c r="F39" s="106">
        <v>2000</v>
      </c>
      <c r="G39" s="103">
        <v>4</v>
      </c>
      <c r="H39" s="106">
        <f t="shared" si="0"/>
        <v>8000</v>
      </c>
    </row>
    <row r="40" spans="1:8" s="81" customFormat="1" ht="23.25" x14ac:dyDescent="0.35">
      <c r="A40" s="103">
        <f t="shared" si="1"/>
        <v>29</v>
      </c>
      <c r="B40" s="104" t="s">
        <v>253</v>
      </c>
      <c r="C40" s="104" t="s">
        <v>304</v>
      </c>
      <c r="D40" s="105" t="s">
        <v>288</v>
      </c>
      <c r="E40" s="104" t="s">
        <v>305</v>
      </c>
      <c r="F40" s="106">
        <v>10000</v>
      </c>
      <c r="G40" s="103">
        <v>65</v>
      </c>
      <c r="H40" s="106">
        <f t="shared" si="0"/>
        <v>650000</v>
      </c>
    </row>
    <row r="41" spans="1:8" s="81" customFormat="1" ht="23.25" x14ac:dyDescent="0.35">
      <c r="A41" s="103">
        <f t="shared" si="1"/>
        <v>30</v>
      </c>
      <c r="B41" s="104" t="s">
        <v>306</v>
      </c>
      <c r="C41" s="104" t="s">
        <v>304</v>
      </c>
      <c r="D41" s="105" t="s">
        <v>307</v>
      </c>
      <c r="E41" s="104" t="s">
        <v>308</v>
      </c>
      <c r="F41" s="106">
        <v>1000</v>
      </c>
      <c r="G41" s="103">
        <v>130</v>
      </c>
      <c r="H41" s="106">
        <f t="shared" si="0"/>
        <v>130000</v>
      </c>
    </row>
    <row r="42" spans="1:8" s="81" customFormat="1" ht="23.25" x14ac:dyDescent="0.35">
      <c r="A42" s="103">
        <f t="shared" si="1"/>
        <v>31</v>
      </c>
      <c r="B42" s="104" t="s">
        <v>306</v>
      </c>
      <c r="C42" s="104" t="s">
        <v>304</v>
      </c>
      <c r="D42" s="105" t="s">
        <v>309</v>
      </c>
      <c r="E42" s="104" t="s">
        <v>310</v>
      </c>
      <c r="F42" s="106">
        <v>1000</v>
      </c>
      <c r="G42" s="103">
        <v>112</v>
      </c>
      <c r="H42" s="106">
        <f t="shared" si="0"/>
        <v>112000</v>
      </c>
    </row>
    <row r="43" spans="1:8" s="81" customFormat="1" ht="40.5" x14ac:dyDescent="0.35">
      <c r="A43" s="103">
        <f t="shared" si="1"/>
        <v>32</v>
      </c>
      <c r="B43" s="104" t="s">
        <v>230</v>
      </c>
      <c r="C43" s="104" t="s">
        <v>311</v>
      </c>
      <c r="D43" s="105" t="s">
        <v>312</v>
      </c>
      <c r="E43" s="104" t="s">
        <v>313</v>
      </c>
      <c r="F43" s="103">
        <v>500</v>
      </c>
      <c r="G43" s="103">
        <v>30</v>
      </c>
      <c r="H43" s="106">
        <f t="shared" si="0"/>
        <v>15000</v>
      </c>
    </row>
    <row r="44" spans="1:8" s="81" customFormat="1" ht="23.25" x14ac:dyDescent="0.35">
      <c r="A44" s="103">
        <f t="shared" si="1"/>
        <v>33</v>
      </c>
      <c r="B44" s="104" t="s">
        <v>230</v>
      </c>
      <c r="C44" s="104" t="s">
        <v>314</v>
      </c>
      <c r="D44" s="105" t="s">
        <v>315</v>
      </c>
      <c r="E44" s="104" t="s">
        <v>316</v>
      </c>
      <c r="F44" s="106">
        <v>6000</v>
      </c>
      <c r="G44" s="103">
        <v>120</v>
      </c>
      <c r="H44" s="106">
        <f t="shared" si="0"/>
        <v>720000</v>
      </c>
    </row>
    <row r="45" spans="1:8" s="81" customFormat="1" ht="23.25" x14ac:dyDescent="0.35">
      <c r="A45" s="103">
        <f t="shared" si="1"/>
        <v>34</v>
      </c>
      <c r="B45" s="104" t="s">
        <v>253</v>
      </c>
      <c r="C45" s="104" t="s">
        <v>317</v>
      </c>
      <c r="D45" s="105" t="s">
        <v>318</v>
      </c>
      <c r="E45" s="104" t="s">
        <v>258</v>
      </c>
      <c r="F45" s="106">
        <v>2000</v>
      </c>
      <c r="G45" s="103">
        <v>10</v>
      </c>
      <c r="H45" s="106">
        <f t="shared" si="0"/>
        <v>20000</v>
      </c>
    </row>
    <row r="46" spans="1:8" s="81" customFormat="1" ht="23.25" x14ac:dyDescent="0.35">
      <c r="A46" s="103">
        <f t="shared" si="1"/>
        <v>35</v>
      </c>
      <c r="B46" s="104" t="s">
        <v>253</v>
      </c>
      <c r="C46" s="104" t="s">
        <v>319</v>
      </c>
      <c r="D46" s="105" t="s">
        <v>270</v>
      </c>
      <c r="E46" s="104" t="s">
        <v>258</v>
      </c>
      <c r="F46" s="106">
        <v>2000</v>
      </c>
      <c r="G46" s="103">
        <v>6</v>
      </c>
      <c r="H46" s="106">
        <f t="shared" si="0"/>
        <v>12000</v>
      </c>
    </row>
    <row r="47" spans="1:8" s="81" customFormat="1" ht="41.25" x14ac:dyDescent="0.35">
      <c r="A47" s="103">
        <f t="shared" si="1"/>
        <v>36</v>
      </c>
      <c r="B47" s="104" t="s">
        <v>253</v>
      </c>
      <c r="C47" s="104" t="s">
        <v>320</v>
      </c>
      <c r="D47" s="110" t="s">
        <v>321</v>
      </c>
      <c r="E47" s="104" t="s">
        <v>256</v>
      </c>
      <c r="F47" s="106">
        <v>5000</v>
      </c>
      <c r="G47" s="103">
        <v>4</v>
      </c>
      <c r="H47" s="106">
        <f t="shared" si="0"/>
        <v>20000</v>
      </c>
    </row>
    <row r="48" spans="1:8" s="81" customFormat="1" ht="23.25" x14ac:dyDescent="0.35">
      <c r="A48" s="103">
        <f t="shared" si="1"/>
        <v>37</v>
      </c>
      <c r="B48" s="104" t="s">
        <v>253</v>
      </c>
      <c r="C48" s="104" t="s">
        <v>322</v>
      </c>
      <c r="D48" s="105" t="s">
        <v>272</v>
      </c>
      <c r="E48" s="104" t="s">
        <v>305</v>
      </c>
      <c r="F48" s="106">
        <v>30000</v>
      </c>
      <c r="G48" s="103">
        <v>3</v>
      </c>
      <c r="H48" s="106">
        <f t="shared" si="0"/>
        <v>90000</v>
      </c>
    </row>
    <row r="49" spans="1:8" s="81" customFormat="1" ht="23.25" x14ac:dyDescent="0.35">
      <c r="A49" s="103">
        <f t="shared" si="1"/>
        <v>38</v>
      </c>
      <c r="B49" s="104" t="s">
        <v>263</v>
      </c>
      <c r="C49" s="104" t="s">
        <v>322</v>
      </c>
      <c r="D49" s="105" t="s">
        <v>323</v>
      </c>
      <c r="E49" s="104" t="s">
        <v>324</v>
      </c>
      <c r="F49" s="106">
        <v>2000</v>
      </c>
      <c r="G49" s="103">
        <v>8</v>
      </c>
      <c r="H49" s="106">
        <f t="shared" si="0"/>
        <v>16000</v>
      </c>
    </row>
    <row r="50" spans="1:8" s="81" customFormat="1" ht="23.25" x14ac:dyDescent="0.35">
      <c r="A50" s="103">
        <f t="shared" si="1"/>
        <v>39</v>
      </c>
      <c r="B50" s="104" t="s">
        <v>306</v>
      </c>
      <c r="C50" s="104" t="s">
        <v>322</v>
      </c>
      <c r="D50" s="105" t="s">
        <v>325</v>
      </c>
      <c r="E50" s="104" t="s">
        <v>308</v>
      </c>
      <c r="F50" s="106">
        <v>5000</v>
      </c>
      <c r="G50" s="103">
        <v>45</v>
      </c>
      <c r="H50" s="106">
        <f t="shared" si="0"/>
        <v>225000</v>
      </c>
    </row>
    <row r="51" spans="1:8" s="81" customFormat="1" ht="23.25" x14ac:dyDescent="0.35">
      <c r="A51" s="103">
        <f t="shared" si="1"/>
        <v>40</v>
      </c>
      <c r="B51" s="104" t="s">
        <v>306</v>
      </c>
      <c r="C51" s="104" t="s">
        <v>322</v>
      </c>
      <c r="D51" s="105" t="s">
        <v>326</v>
      </c>
      <c r="E51" s="104" t="s">
        <v>308</v>
      </c>
      <c r="F51" s="106">
        <v>5000</v>
      </c>
      <c r="G51" s="103">
        <v>55</v>
      </c>
      <c r="H51" s="106">
        <f t="shared" si="0"/>
        <v>275000</v>
      </c>
    </row>
    <row r="52" spans="1:8" s="81" customFormat="1" ht="23.25" x14ac:dyDescent="0.35">
      <c r="A52" s="103">
        <f t="shared" si="1"/>
        <v>41</v>
      </c>
      <c r="B52" s="104" t="s">
        <v>253</v>
      </c>
      <c r="C52" s="104" t="s">
        <v>327</v>
      </c>
      <c r="D52" s="105" t="s">
        <v>328</v>
      </c>
      <c r="E52" s="104" t="s">
        <v>258</v>
      </c>
      <c r="F52" s="106">
        <v>2000</v>
      </c>
      <c r="G52" s="103">
        <v>50</v>
      </c>
      <c r="H52" s="106">
        <f t="shared" si="0"/>
        <v>100000</v>
      </c>
    </row>
    <row r="53" spans="1:8" s="81" customFormat="1" ht="23.25" x14ac:dyDescent="0.35">
      <c r="A53" s="103">
        <f t="shared" si="1"/>
        <v>42</v>
      </c>
      <c r="B53" s="104" t="s">
        <v>230</v>
      </c>
      <c r="C53" s="104" t="s">
        <v>329</v>
      </c>
      <c r="D53" s="105" t="s">
        <v>330</v>
      </c>
      <c r="E53" s="104" t="s">
        <v>316</v>
      </c>
      <c r="F53" s="103">
        <v>100</v>
      </c>
      <c r="G53" s="103">
        <v>60</v>
      </c>
      <c r="H53" s="106">
        <f t="shared" si="0"/>
        <v>6000</v>
      </c>
    </row>
    <row r="54" spans="1:8" s="81" customFormat="1" ht="23.25" x14ac:dyDescent="0.35">
      <c r="A54" s="103">
        <f t="shared" si="1"/>
        <v>43</v>
      </c>
      <c r="B54" s="104" t="s">
        <v>253</v>
      </c>
      <c r="C54" s="104" t="s">
        <v>329</v>
      </c>
      <c r="D54" s="105" t="s">
        <v>331</v>
      </c>
      <c r="E54" s="104" t="s">
        <v>305</v>
      </c>
      <c r="F54" s="103">
        <v>100</v>
      </c>
      <c r="G54" s="103">
        <v>40</v>
      </c>
      <c r="H54" s="106">
        <f t="shared" si="0"/>
        <v>4000</v>
      </c>
    </row>
    <row r="55" spans="1:8" s="81" customFormat="1" ht="41.25" x14ac:dyDescent="0.35">
      <c r="A55" s="103">
        <f t="shared" si="1"/>
        <v>44</v>
      </c>
      <c r="B55" s="104" t="s">
        <v>332</v>
      </c>
      <c r="C55" s="104" t="s">
        <v>333</v>
      </c>
      <c r="D55" s="110" t="s">
        <v>334</v>
      </c>
      <c r="E55" s="104" t="s">
        <v>335</v>
      </c>
      <c r="F55" s="112">
        <v>1000</v>
      </c>
      <c r="G55" s="107">
        <v>350</v>
      </c>
      <c r="H55" s="106">
        <f t="shared" si="0"/>
        <v>350000</v>
      </c>
    </row>
    <row r="56" spans="1:8" s="81" customFormat="1" ht="41.25" x14ac:dyDescent="0.35">
      <c r="A56" s="103">
        <f t="shared" si="1"/>
        <v>45</v>
      </c>
      <c r="B56" s="104" t="s">
        <v>332</v>
      </c>
      <c r="C56" s="104" t="s">
        <v>333</v>
      </c>
      <c r="D56" s="110" t="s">
        <v>334</v>
      </c>
      <c r="E56" s="104" t="s">
        <v>336</v>
      </c>
      <c r="F56" s="112">
        <v>1000</v>
      </c>
      <c r="G56" s="107">
        <v>400</v>
      </c>
      <c r="H56" s="106">
        <f t="shared" si="0"/>
        <v>400000</v>
      </c>
    </row>
    <row r="57" spans="1:8" s="81" customFormat="1" ht="25.5" customHeight="1" x14ac:dyDescent="0.35">
      <c r="A57" s="162" t="s">
        <v>229</v>
      </c>
      <c r="B57" s="162"/>
      <c r="C57" s="162"/>
      <c r="D57" s="162"/>
      <c r="E57" s="162"/>
      <c r="F57" s="162"/>
      <c r="G57" s="162"/>
      <c r="H57" s="162"/>
    </row>
    <row r="58" spans="1:8" s="81" customFormat="1" ht="23.25" x14ac:dyDescent="0.35">
      <c r="A58" s="103">
        <f>A56+1</f>
        <v>46</v>
      </c>
      <c r="B58" s="104" t="s">
        <v>337</v>
      </c>
      <c r="C58" s="104" t="s">
        <v>243</v>
      </c>
      <c r="D58" s="109">
        <v>0.02</v>
      </c>
      <c r="E58" s="104" t="s">
        <v>284</v>
      </c>
      <c r="F58" s="106">
        <v>1000</v>
      </c>
      <c r="G58" s="103">
        <v>40</v>
      </c>
      <c r="H58" s="106">
        <f t="shared" si="0"/>
        <v>40000</v>
      </c>
    </row>
    <row r="59" spans="1:8" s="81" customFormat="1" ht="57.75" customHeight="1" x14ac:dyDescent="0.35">
      <c r="A59" s="103">
        <f t="shared" si="1"/>
        <v>47</v>
      </c>
      <c r="B59" s="104" t="s">
        <v>338</v>
      </c>
      <c r="C59" s="104" t="s">
        <v>339</v>
      </c>
      <c r="D59" s="105" t="s">
        <v>340</v>
      </c>
      <c r="E59" s="104" t="s">
        <v>341</v>
      </c>
      <c r="F59" s="103">
        <v>250</v>
      </c>
      <c r="G59" s="103">
        <v>3750</v>
      </c>
      <c r="H59" s="106">
        <f t="shared" si="0"/>
        <v>937500</v>
      </c>
    </row>
    <row r="60" spans="1:8" s="81" customFormat="1" ht="23.25" x14ac:dyDescent="0.35">
      <c r="A60" s="103">
        <f t="shared" si="1"/>
        <v>48</v>
      </c>
      <c r="B60" s="104" t="s">
        <v>230</v>
      </c>
      <c r="C60" s="104" t="s">
        <v>342</v>
      </c>
      <c r="D60" s="105" t="s">
        <v>343</v>
      </c>
      <c r="E60" s="104" t="s">
        <v>344</v>
      </c>
      <c r="F60" s="106">
        <v>5000</v>
      </c>
      <c r="G60" s="103">
        <v>495</v>
      </c>
      <c r="H60" s="106">
        <f t="shared" si="0"/>
        <v>2475000</v>
      </c>
    </row>
    <row r="61" spans="1:8" s="81" customFormat="1" ht="23.25" x14ac:dyDescent="0.35">
      <c r="A61" s="103">
        <f>A60+1</f>
        <v>49</v>
      </c>
      <c r="B61" s="104" t="s">
        <v>345</v>
      </c>
      <c r="C61" s="104" t="s">
        <v>243</v>
      </c>
      <c r="D61" s="109">
        <v>0.04</v>
      </c>
      <c r="E61" s="104" t="s">
        <v>346</v>
      </c>
      <c r="F61" s="103">
        <v>100</v>
      </c>
      <c r="G61" s="103">
        <v>130</v>
      </c>
      <c r="H61" s="106">
        <f t="shared" si="0"/>
        <v>13000</v>
      </c>
    </row>
    <row r="62" spans="1:8" s="81" customFormat="1" ht="25.5" customHeight="1" x14ac:dyDescent="0.35">
      <c r="A62" s="162" t="s">
        <v>347</v>
      </c>
      <c r="B62" s="162"/>
      <c r="C62" s="162"/>
      <c r="D62" s="162"/>
      <c r="E62" s="162"/>
      <c r="F62" s="162"/>
      <c r="G62" s="162"/>
      <c r="H62" s="162"/>
    </row>
    <row r="63" spans="1:8" s="81" customFormat="1" ht="41.25" x14ac:dyDescent="0.35">
      <c r="A63" s="103">
        <f>A61+1</f>
        <v>50</v>
      </c>
      <c r="B63" s="104" t="s">
        <v>306</v>
      </c>
      <c r="C63" s="104" t="s">
        <v>348</v>
      </c>
      <c r="D63" s="110" t="s">
        <v>349</v>
      </c>
      <c r="E63" s="104" t="s">
        <v>308</v>
      </c>
      <c r="F63" s="103">
        <v>500</v>
      </c>
      <c r="G63" s="103">
        <v>35</v>
      </c>
      <c r="H63" s="106">
        <f t="shared" si="0"/>
        <v>17500</v>
      </c>
    </row>
    <row r="64" spans="1:8" s="81" customFormat="1" ht="23.25" x14ac:dyDescent="0.35">
      <c r="A64" s="103">
        <f t="shared" si="1"/>
        <v>51</v>
      </c>
      <c r="B64" s="104" t="s">
        <v>253</v>
      </c>
      <c r="C64" s="104" t="s">
        <v>350</v>
      </c>
      <c r="D64" s="110" t="s">
        <v>272</v>
      </c>
      <c r="E64" s="104" t="s">
        <v>305</v>
      </c>
      <c r="F64" s="106">
        <v>1000</v>
      </c>
      <c r="G64" s="103">
        <v>5</v>
      </c>
      <c r="H64" s="106">
        <f t="shared" si="0"/>
        <v>5000</v>
      </c>
    </row>
    <row r="65" spans="1:8" s="81" customFormat="1" ht="25.5" customHeight="1" x14ac:dyDescent="0.35">
      <c r="A65" s="162" t="s">
        <v>351</v>
      </c>
      <c r="B65" s="162"/>
      <c r="C65" s="162"/>
      <c r="D65" s="162"/>
      <c r="E65" s="162"/>
      <c r="F65" s="162"/>
      <c r="G65" s="162"/>
      <c r="H65" s="162"/>
    </row>
    <row r="66" spans="1:8" s="81" customFormat="1" ht="23.25" x14ac:dyDescent="0.35">
      <c r="A66" s="103">
        <f>A64+1</f>
        <v>52</v>
      </c>
      <c r="B66" s="104" t="s">
        <v>253</v>
      </c>
      <c r="C66" s="104" t="s">
        <v>352</v>
      </c>
      <c r="D66" s="105" t="s">
        <v>288</v>
      </c>
      <c r="E66" s="104" t="s">
        <v>353</v>
      </c>
      <c r="F66" s="106">
        <v>1000</v>
      </c>
      <c r="G66" s="103">
        <v>10</v>
      </c>
      <c r="H66" s="106">
        <f t="shared" si="0"/>
        <v>10000</v>
      </c>
    </row>
    <row r="67" spans="1:8" s="81" customFormat="1" ht="23.25" x14ac:dyDescent="0.35">
      <c r="A67" s="103">
        <f t="shared" si="1"/>
        <v>53</v>
      </c>
      <c r="B67" s="104" t="s">
        <v>354</v>
      </c>
      <c r="C67" s="104" t="s">
        <v>352</v>
      </c>
      <c r="D67" s="105" t="s">
        <v>355</v>
      </c>
      <c r="E67" s="104" t="s">
        <v>265</v>
      </c>
      <c r="F67" s="106">
        <v>1000</v>
      </c>
      <c r="G67" s="103">
        <v>25</v>
      </c>
      <c r="H67" s="106">
        <f t="shared" si="0"/>
        <v>25000</v>
      </c>
    </row>
    <row r="68" spans="1:8" s="81" customFormat="1" ht="23.25" x14ac:dyDescent="0.35">
      <c r="A68" s="103">
        <f t="shared" si="1"/>
        <v>54</v>
      </c>
      <c r="B68" s="104" t="s">
        <v>253</v>
      </c>
      <c r="C68" s="104" t="s">
        <v>356</v>
      </c>
      <c r="D68" s="105" t="s">
        <v>270</v>
      </c>
      <c r="E68" s="104" t="s">
        <v>271</v>
      </c>
      <c r="F68" s="106">
        <v>1000</v>
      </c>
      <c r="G68" s="103">
        <v>12</v>
      </c>
      <c r="H68" s="106">
        <f t="shared" si="0"/>
        <v>12000</v>
      </c>
    </row>
    <row r="69" spans="1:8" s="81" customFormat="1" ht="25.5" customHeight="1" x14ac:dyDescent="0.35">
      <c r="A69" s="171" t="s">
        <v>357</v>
      </c>
      <c r="B69" s="171"/>
      <c r="C69" s="171"/>
      <c r="D69" s="171"/>
      <c r="E69" s="171"/>
      <c r="F69" s="171"/>
      <c r="G69" s="171"/>
      <c r="H69" s="171"/>
    </row>
    <row r="70" spans="1:8" s="81" customFormat="1" ht="23.25" x14ac:dyDescent="0.35">
      <c r="A70" s="103">
        <f>A68+1</f>
        <v>55</v>
      </c>
      <c r="B70" s="104" t="s">
        <v>253</v>
      </c>
      <c r="C70" s="104" t="s">
        <v>358</v>
      </c>
      <c r="D70" s="105" t="s">
        <v>359</v>
      </c>
      <c r="E70" s="104" t="s">
        <v>296</v>
      </c>
      <c r="F70" s="106">
        <v>1000</v>
      </c>
      <c r="G70" s="103">
        <v>40</v>
      </c>
      <c r="H70" s="106">
        <f t="shared" si="0"/>
        <v>40000</v>
      </c>
    </row>
    <row r="71" spans="1:8" s="81" customFormat="1" ht="23.25" x14ac:dyDescent="0.35">
      <c r="A71" s="103">
        <f t="shared" si="1"/>
        <v>56</v>
      </c>
      <c r="B71" s="104" t="s">
        <v>253</v>
      </c>
      <c r="C71" s="104" t="s">
        <v>358</v>
      </c>
      <c r="D71" s="105" t="s">
        <v>360</v>
      </c>
      <c r="E71" s="104" t="s">
        <v>296</v>
      </c>
      <c r="F71" s="106">
        <v>1000</v>
      </c>
      <c r="G71" s="103">
        <v>15</v>
      </c>
      <c r="H71" s="106">
        <f t="shared" si="0"/>
        <v>15000</v>
      </c>
    </row>
    <row r="72" spans="1:8" s="81" customFormat="1" ht="23.25" x14ac:dyDescent="0.35">
      <c r="A72" s="103">
        <f t="shared" si="1"/>
        <v>57</v>
      </c>
      <c r="B72" s="104" t="s">
        <v>253</v>
      </c>
      <c r="C72" s="104" t="s">
        <v>361</v>
      </c>
      <c r="D72" s="105" t="s">
        <v>362</v>
      </c>
      <c r="E72" s="104" t="s">
        <v>296</v>
      </c>
      <c r="F72" s="103">
        <v>500</v>
      </c>
      <c r="G72" s="103">
        <v>21</v>
      </c>
      <c r="H72" s="106">
        <f t="shared" si="0"/>
        <v>10500</v>
      </c>
    </row>
    <row r="73" spans="1:8" s="81" customFormat="1" ht="40.5" x14ac:dyDescent="0.35">
      <c r="A73" s="103">
        <f t="shared" si="1"/>
        <v>58</v>
      </c>
      <c r="B73" s="104" t="s">
        <v>253</v>
      </c>
      <c r="C73" s="104" t="s">
        <v>361</v>
      </c>
      <c r="D73" s="105" t="s">
        <v>363</v>
      </c>
      <c r="E73" s="104" t="s">
        <v>296</v>
      </c>
      <c r="F73" s="103">
        <v>500</v>
      </c>
      <c r="G73" s="103">
        <v>23</v>
      </c>
      <c r="H73" s="106">
        <f t="shared" si="0"/>
        <v>11500</v>
      </c>
    </row>
    <row r="74" spans="1:8" s="81" customFormat="1" ht="23.25" x14ac:dyDescent="0.35">
      <c r="A74" s="103">
        <f t="shared" si="1"/>
        <v>59</v>
      </c>
      <c r="B74" s="104" t="s">
        <v>253</v>
      </c>
      <c r="C74" s="104" t="s">
        <v>364</v>
      </c>
      <c r="D74" s="105" t="s">
        <v>365</v>
      </c>
      <c r="E74" s="104" t="s">
        <v>256</v>
      </c>
      <c r="F74" s="103">
        <v>500</v>
      </c>
      <c r="G74" s="103">
        <v>5</v>
      </c>
      <c r="H74" s="106">
        <f t="shared" si="0"/>
        <v>2500</v>
      </c>
    </row>
    <row r="75" spans="1:8" s="81" customFormat="1" ht="23.25" x14ac:dyDescent="0.35">
      <c r="A75" s="103">
        <f t="shared" ref="A75:A138" si="2">A74+1</f>
        <v>60</v>
      </c>
      <c r="B75" s="104" t="s">
        <v>253</v>
      </c>
      <c r="C75" s="104" t="s">
        <v>366</v>
      </c>
      <c r="D75" s="105" t="s">
        <v>367</v>
      </c>
      <c r="E75" s="104" t="s">
        <v>368</v>
      </c>
      <c r="F75" s="106">
        <v>2000</v>
      </c>
      <c r="G75" s="103">
        <v>9</v>
      </c>
      <c r="H75" s="106">
        <f t="shared" si="0"/>
        <v>18000</v>
      </c>
    </row>
    <row r="76" spans="1:8" s="81" customFormat="1" ht="23.25" x14ac:dyDescent="0.35">
      <c r="A76" s="103">
        <f t="shared" si="2"/>
        <v>61</v>
      </c>
      <c r="B76" s="104" t="s">
        <v>253</v>
      </c>
      <c r="C76" s="104" t="s">
        <v>364</v>
      </c>
      <c r="D76" s="105" t="s">
        <v>369</v>
      </c>
      <c r="E76" s="104" t="s">
        <v>256</v>
      </c>
      <c r="F76" s="106">
        <v>1000</v>
      </c>
      <c r="G76" s="103">
        <v>10</v>
      </c>
      <c r="H76" s="106">
        <f t="shared" si="0"/>
        <v>10000</v>
      </c>
    </row>
    <row r="77" spans="1:8" s="81" customFormat="1" ht="23.25" x14ac:dyDescent="0.35">
      <c r="A77" s="103">
        <f t="shared" si="2"/>
        <v>62</v>
      </c>
      <c r="B77" s="104" t="s">
        <v>253</v>
      </c>
      <c r="C77" s="104" t="s">
        <v>366</v>
      </c>
      <c r="D77" s="105" t="s">
        <v>370</v>
      </c>
      <c r="E77" s="104" t="s">
        <v>368</v>
      </c>
      <c r="F77" s="103">
        <v>500</v>
      </c>
      <c r="G77" s="103">
        <v>4</v>
      </c>
      <c r="H77" s="106">
        <f t="shared" si="0"/>
        <v>2000</v>
      </c>
    </row>
    <row r="78" spans="1:8" s="81" customFormat="1" ht="23.25" x14ac:dyDescent="0.35">
      <c r="A78" s="103">
        <f t="shared" si="2"/>
        <v>63</v>
      </c>
      <c r="B78" s="104" t="s">
        <v>253</v>
      </c>
      <c r="C78" s="104" t="s">
        <v>366</v>
      </c>
      <c r="D78" s="105" t="s">
        <v>371</v>
      </c>
      <c r="E78" s="104" t="s">
        <v>368</v>
      </c>
      <c r="F78" s="103">
        <v>50</v>
      </c>
      <c r="G78" s="103">
        <v>7</v>
      </c>
      <c r="H78" s="106">
        <f t="shared" si="0"/>
        <v>350</v>
      </c>
    </row>
    <row r="79" spans="1:8" s="81" customFormat="1" ht="23.25" x14ac:dyDescent="0.35">
      <c r="A79" s="103">
        <f t="shared" si="2"/>
        <v>64</v>
      </c>
      <c r="B79" s="104" t="s">
        <v>253</v>
      </c>
      <c r="C79" s="104" t="s">
        <v>366</v>
      </c>
      <c r="D79" s="105" t="s">
        <v>372</v>
      </c>
      <c r="E79" s="104" t="s">
        <v>368</v>
      </c>
      <c r="F79" s="103">
        <v>50</v>
      </c>
      <c r="G79" s="103">
        <v>6</v>
      </c>
      <c r="H79" s="106">
        <f t="shared" si="0"/>
        <v>300</v>
      </c>
    </row>
    <row r="80" spans="1:8" s="81" customFormat="1" ht="23.25" x14ac:dyDescent="0.35">
      <c r="A80" s="103">
        <f t="shared" si="2"/>
        <v>65</v>
      </c>
      <c r="B80" s="104" t="s">
        <v>230</v>
      </c>
      <c r="C80" s="104" t="s">
        <v>373</v>
      </c>
      <c r="D80" s="105" t="s">
        <v>374</v>
      </c>
      <c r="E80" s="104" t="s">
        <v>242</v>
      </c>
      <c r="F80" s="103">
        <v>200</v>
      </c>
      <c r="G80" s="103">
        <v>950</v>
      </c>
      <c r="H80" s="106">
        <f t="shared" ref="H80:H143" si="3">G80*F80</f>
        <v>190000</v>
      </c>
    </row>
    <row r="81" spans="1:8" s="81" customFormat="1" ht="23.25" x14ac:dyDescent="0.35">
      <c r="A81" s="103">
        <f t="shared" si="2"/>
        <v>66</v>
      </c>
      <c r="B81" s="104" t="s">
        <v>230</v>
      </c>
      <c r="C81" s="104" t="s">
        <v>375</v>
      </c>
      <c r="D81" s="105" t="s">
        <v>374</v>
      </c>
      <c r="E81" s="104" t="s">
        <v>242</v>
      </c>
      <c r="F81" s="106">
        <v>1000</v>
      </c>
      <c r="G81" s="103">
        <v>800</v>
      </c>
      <c r="H81" s="106">
        <f t="shared" si="3"/>
        <v>800000</v>
      </c>
    </row>
    <row r="82" spans="1:8" s="81" customFormat="1" ht="23.25" x14ac:dyDescent="0.35">
      <c r="A82" s="103">
        <f t="shared" si="2"/>
        <v>67</v>
      </c>
      <c r="B82" s="104" t="s">
        <v>253</v>
      </c>
      <c r="C82" s="104" t="s">
        <v>376</v>
      </c>
      <c r="D82" s="105" t="s">
        <v>377</v>
      </c>
      <c r="E82" s="104" t="s">
        <v>296</v>
      </c>
      <c r="F82" s="106">
        <v>1000</v>
      </c>
      <c r="G82" s="103">
        <v>3</v>
      </c>
      <c r="H82" s="106">
        <f t="shared" si="3"/>
        <v>3000</v>
      </c>
    </row>
    <row r="83" spans="1:8" s="81" customFormat="1" ht="23.25" x14ac:dyDescent="0.35">
      <c r="A83" s="103">
        <f t="shared" si="2"/>
        <v>68</v>
      </c>
      <c r="B83" s="104" t="s">
        <v>253</v>
      </c>
      <c r="C83" s="104" t="s">
        <v>378</v>
      </c>
      <c r="D83" s="105" t="s">
        <v>295</v>
      </c>
      <c r="E83" s="104" t="s">
        <v>305</v>
      </c>
      <c r="F83" s="103">
        <v>500</v>
      </c>
      <c r="G83" s="103">
        <v>4</v>
      </c>
      <c r="H83" s="106">
        <f t="shared" si="3"/>
        <v>2000</v>
      </c>
    </row>
    <row r="84" spans="1:8" s="81" customFormat="1" ht="23.25" x14ac:dyDescent="0.35">
      <c r="A84" s="103">
        <f t="shared" si="2"/>
        <v>69</v>
      </c>
      <c r="B84" s="104" t="s">
        <v>253</v>
      </c>
      <c r="C84" s="104" t="s">
        <v>376</v>
      </c>
      <c r="D84" s="105" t="s">
        <v>379</v>
      </c>
      <c r="E84" s="104" t="s">
        <v>296</v>
      </c>
      <c r="F84" s="103">
        <v>500</v>
      </c>
      <c r="G84" s="103">
        <v>4</v>
      </c>
      <c r="H84" s="106">
        <f t="shared" si="3"/>
        <v>2000</v>
      </c>
    </row>
    <row r="85" spans="1:8" s="81" customFormat="1" ht="23.25" x14ac:dyDescent="0.35">
      <c r="A85" s="103">
        <f t="shared" si="2"/>
        <v>70</v>
      </c>
      <c r="B85" s="104" t="s">
        <v>253</v>
      </c>
      <c r="C85" s="104" t="s">
        <v>378</v>
      </c>
      <c r="D85" s="105" t="s">
        <v>272</v>
      </c>
      <c r="E85" s="104" t="s">
        <v>305</v>
      </c>
      <c r="F85" s="103">
        <v>500</v>
      </c>
      <c r="G85" s="103">
        <v>4</v>
      </c>
      <c r="H85" s="106">
        <f t="shared" si="3"/>
        <v>2000</v>
      </c>
    </row>
    <row r="86" spans="1:8" s="82" customFormat="1" ht="25.5" customHeight="1" x14ac:dyDescent="0.35">
      <c r="A86" s="162" t="s">
        <v>380</v>
      </c>
      <c r="B86" s="162"/>
      <c r="C86" s="162"/>
      <c r="D86" s="162"/>
      <c r="E86" s="162"/>
      <c r="F86" s="162"/>
      <c r="G86" s="162"/>
      <c r="H86" s="162"/>
    </row>
    <row r="87" spans="1:8" s="81" customFormat="1" ht="23.25" x14ac:dyDescent="0.35">
      <c r="A87" s="103">
        <f>A85+1</f>
        <v>71</v>
      </c>
      <c r="B87" s="104" t="s">
        <v>381</v>
      </c>
      <c r="C87" s="104" t="s">
        <v>382</v>
      </c>
      <c r="D87" s="105" t="s">
        <v>383</v>
      </c>
      <c r="E87" s="104" t="s">
        <v>305</v>
      </c>
      <c r="F87" s="103">
        <v>500</v>
      </c>
      <c r="G87" s="103">
        <v>2</v>
      </c>
      <c r="H87" s="106">
        <f t="shared" si="3"/>
        <v>1000</v>
      </c>
    </row>
    <row r="88" spans="1:8" s="81" customFormat="1" ht="23.25" x14ac:dyDescent="0.35">
      <c r="A88" s="103">
        <f t="shared" si="2"/>
        <v>72</v>
      </c>
      <c r="B88" s="104" t="s">
        <v>253</v>
      </c>
      <c r="C88" s="104" t="s">
        <v>384</v>
      </c>
      <c r="D88" s="105" t="s">
        <v>385</v>
      </c>
      <c r="E88" s="104" t="s">
        <v>368</v>
      </c>
      <c r="F88" s="106">
        <v>1000</v>
      </c>
      <c r="G88" s="103">
        <v>5</v>
      </c>
      <c r="H88" s="106">
        <f t="shared" si="3"/>
        <v>5000</v>
      </c>
    </row>
    <row r="89" spans="1:8" s="81" customFormat="1" ht="23.25" x14ac:dyDescent="0.35">
      <c r="A89" s="103">
        <f t="shared" si="2"/>
        <v>73</v>
      </c>
      <c r="B89" s="104" t="s">
        <v>253</v>
      </c>
      <c r="C89" s="104" t="s">
        <v>384</v>
      </c>
      <c r="D89" s="105" t="s">
        <v>386</v>
      </c>
      <c r="E89" s="104" t="s">
        <v>368</v>
      </c>
      <c r="F89" s="106">
        <v>1000</v>
      </c>
      <c r="G89" s="103">
        <v>4</v>
      </c>
      <c r="H89" s="106">
        <f t="shared" si="3"/>
        <v>4000</v>
      </c>
    </row>
    <row r="90" spans="1:8" s="81" customFormat="1" ht="23.25" x14ac:dyDescent="0.35">
      <c r="A90" s="103">
        <f t="shared" si="2"/>
        <v>74</v>
      </c>
      <c r="B90" s="104" t="s">
        <v>253</v>
      </c>
      <c r="C90" s="104" t="s">
        <v>387</v>
      </c>
      <c r="D90" s="105" t="s">
        <v>328</v>
      </c>
      <c r="E90" s="104" t="s">
        <v>368</v>
      </c>
      <c r="F90" s="106">
        <v>1000</v>
      </c>
      <c r="G90" s="103">
        <v>50</v>
      </c>
      <c r="H90" s="106">
        <f t="shared" si="3"/>
        <v>50000</v>
      </c>
    </row>
    <row r="91" spans="1:8" s="81" customFormat="1" ht="25.5" customHeight="1" x14ac:dyDescent="0.35">
      <c r="A91" s="162" t="s">
        <v>388</v>
      </c>
      <c r="B91" s="162"/>
      <c r="C91" s="162"/>
      <c r="D91" s="162"/>
      <c r="E91" s="162"/>
      <c r="F91" s="162"/>
      <c r="G91" s="162"/>
      <c r="H91" s="162"/>
    </row>
    <row r="92" spans="1:8" s="81" customFormat="1" ht="23.25" x14ac:dyDescent="0.35">
      <c r="A92" s="103">
        <f>A90+1</f>
        <v>75</v>
      </c>
      <c r="B92" s="104" t="s">
        <v>230</v>
      </c>
      <c r="C92" s="104" t="s">
        <v>389</v>
      </c>
      <c r="D92" s="105" t="s">
        <v>390</v>
      </c>
      <c r="E92" s="104" t="s">
        <v>262</v>
      </c>
      <c r="F92" s="106">
        <v>5000</v>
      </c>
      <c r="G92" s="103">
        <v>105</v>
      </c>
      <c r="H92" s="106">
        <f t="shared" si="3"/>
        <v>525000</v>
      </c>
    </row>
    <row r="93" spans="1:8" s="81" customFormat="1" ht="23.25" x14ac:dyDescent="0.35">
      <c r="A93" s="103">
        <f t="shared" si="2"/>
        <v>76</v>
      </c>
      <c r="B93" s="104" t="s">
        <v>354</v>
      </c>
      <c r="C93" s="104" t="s">
        <v>389</v>
      </c>
      <c r="D93" s="105" t="s">
        <v>391</v>
      </c>
      <c r="E93" s="104" t="s">
        <v>392</v>
      </c>
      <c r="F93" s="106">
        <v>1000</v>
      </c>
      <c r="G93" s="103">
        <v>102</v>
      </c>
      <c r="H93" s="106">
        <f t="shared" si="3"/>
        <v>102000</v>
      </c>
    </row>
    <row r="94" spans="1:8" s="81" customFormat="1" ht="23.25" x14ac:dyDescent="0.35">
      <c r="A94" s="103">
        <f t="shared" si="2"/>
        <v>77</v>
      </c>
      <c r="B94" s="104" t="s">
        <v>285</v>
      </c>
      <c r="C94" s="104" t="s">
        <v>393</v>
      </c>
      <c r="D94" s="105" t="s">
        <v>272</v>
      </c>
      <c r="E94" s="104" t="s">
        <v>394</v>
      </c>
      <c r="F94" s="106">
        <v>5000</v>
      </c>
      <c r="G94" s="103">
        <v>9</v>
      </c>
      <c r="H94" s="106">
        <f t="shared" si="3"/>
        <v>45000</v>
      </c>
    </row>
    <row r="95" spans="1:8" s="81" customFormat="1" ht="40.5" x14ac:dyDescent="0.35">
      <c r="A95" s="103">
        <f t="shared" si="2"/>
        <v>78</v>
      </c>
      <c r="B95" s="104" t="s">
        <v>253</v>
      </c>
      <c r="C95" s="104" t="s">
        <v>395</v>
      </c>
      <c r="D95" s="105" t="s">
        <v>396</v>
      </c>
      <c r="E95" s="104" t="s">
        <v>296</v>
      </c>
      <c r="F95" s="106">
        <v>5000</v>
      </c>
      <c r="G95" s="103">
        <v>40</v>
      </c>
      <c r="H95" s="106">
        <f t="shared" si="3"/>
        <v>200000</v>
      </c>
    </row>
    <row r="96" spans="1:8" s="81" customFormat="1" ht="40.5" x14ac:dyDescent="0.35">
      <c r="A96" s="103">
        <f t="shared" si="2"/>
        <v>79</v>
      </c>
      <c r="B96" s="104" t="s">
        <v>253</v>
      </c>
      <c r="C96" s="104" t="s">
        <v>395</v>
      </c>
      <c r="D96" s="105" t="s">
        <v>397</v>
      </c>
      <c r="E96" s="104" t="s">
        <v>258</v>
      </c>
      <c r="F96" s="106">
        <v>1500</v>
      </c>
      <c r="G96" s="103">
        <v>30</v>
      </c>
      <c r="H96" s="106">
        <f t="shared" si="3"/>
        <v>45000</v>
      </c>
    </row>
    <row r="97" spans="1:8" s="81" customFormat="1" ht="40.5" x14ac:dyDescent="0.35">
      <c r="A97" s="103">
        <f t="shared" si="2"/>
        <v>80</v>
      </c>
      <c r="B97" s="104" t="s">
        <v>253</v>
      </c>
      <c r="C97" s="104" t="s">
        <v>395</v>
      </c>
      <c r="D97" s="105" t="s">
        <v>398</v>
      </c>
      <c r="E97" s="104" t="s">
        <v>296</v>
      </c>
      <c r="F97" s="106">
        <v>2000</v>
      </c>
      <c r="G97" s="103">
        <v>35</v>
      </c>
      <c r="H97" s="106">
        <f t="shared" si="3"/>
        <v>70000</v>
      </c>
    </row>
    <row r="98" spans="1:8" s="81" customFormat="1" ht="23.25" x14ac:dyDescent="0.35">
      <c r="A98" s="103">
        <f t="shared" si="2"/>
        <v>81</v>
      </c>
      <c r="B98" s="104" t="s">
        <v>354</v>
      </c>
      <c r="C98" s="104" t="s">
        <v>399</v>
      </c>
      <c r="D98" s="105" t="s">
        <v>400</v>
      </c>
      <c r="E98" s="104" t="s">
        <v>310</v>
      </c>
      <c r="F98" s="106">
        <v>1000</v>
      </c>
      <c r="G98" s="103">
        <v>160</v>
      </c>
      <c r="H98" s="106">
        <f t="shared" si="3"/>
        <v>160000</v>
      </c>
    </row>
    <row r="99" spans="1:8" s="81" customFormat="1" ht="23.25" x14ac:dyDescent="0.35">
      <c r="A99" s="103">
        <f t="shared" si="2"/>
        <v>82</v>
      </c>
      <c r="B99" s="104" t="s">
        <v>354</v>
      </c>
      <c r="C99" s="104" t="s">
        <v>399</v>
      </c>
      <c r="D99" s="105" t="s">
        <v>401</v>
      </c>
      <c r="E99" s="104" t="s">
        <v>392</v>
      </c>
      <c r="F99" s="106">
        <v>1000</v>
      </c>
      <c r="G99" s="103">
        <v>190</v>
      </c>
      <c r="H99" s="106">
        <f t="shared" si="3"/>
        <v>190000</v>
      </c>
    </row>
    <row r="100" spans="1:8" s="81" customFormat="1" ht="23.25" x14ac:dyDescent="0.35">
      <c r="A100" s="103">
        <f t="shared" si="2"/>
        <v>83</v>
      </c>
      <c r="B100" s="104" t="s">
        <v>230</v>
      </c>
      <c r="C100" s="104" t="s">
        <v>402</v>
      </c>
      <c r="D100" s="105" t="s">
        <v>396</v>
      </c>
      <c r="E100" s="104" t="s">
        <v>262</v>
      </c>
      <c r="F100" s="106">
        <v>2500</v>
      </c>
      <c r="G100" s="103">
        <v>550</v>
      </c>
      <c r="H100" s="106">
        <f>G100*F100</f>
        <v>1375000</v>
      </c>
    </row>
    <row r="101" spans="1:8" s="81" customFormat="1" ht="23.25" x14ac:dyDescent="0.35">
      <c r="A101" s="103">
        <f t="shared" si="2"/>
        <v>84</v>
      </c>
      <c r="B101" s="104" t="s">
        <v>230</v>
      </c>
      <c r="C101" s="104" t="s">
        <v>402</v>
      </c>
      <c r="D101" s="105" t="s">
        <v>272</v>
      </c>
      <c r="E101" s="104" t="s">
        <v>262</v>
      </c>
      <c r="F101" s="106">
        <v>2500</v>
      </c>
      <c r="G101" s="103">
        <v>330</v>
      </c>
      <c r="H101" s="106">
        <f>G101*F101</f>
        <v>825000</v>
      </c>
    </row>
    <row r="102" spans="1:8" s="81" customFormat="1" ht="23.25" x14ac:dyDescent="0.35">
      <c r="A102" s="103">
        <f t="shared" si="2"/>
        <v>85</v>
      </c>
      <c r="B102" s="104" t="s">
        <v>230</v>
      </c>
      <c r="C102" s="104" t="s">
        <v>403</v>
      </c>
      <c r="D102" s="105" t="s">
        <v>404</v>
      </c>
      <c r="E102" s="104" t="s">
        <v>262</v>
      </c>
      <c r="F102" s="106">
        <v>3000</v>
      </c>
      <c r="G102" s="103">
        <v>325</v>
      </c>
      <c r="H102" s="106">
        <f t="shared" si="3"/>
        <v>975000</v>
      </c>
    </row>
    <row r="103" spans="1:8" s="81" customFormat="1" ht="23.25" x14ac:dyDescent="0.35">
      <c r="A103" s="103">
        <f t="shared" si="2"/>
        <v>86</v>
      </c>
      <c r="B103" s="104" t="s">
        <v>230</v>
      </c>
      <c r="C103" s="104" t="s">
        <v>403</v>
      </c>
      <c r="D103" s="105" t="s">
        <v>405</v>
      </c>
      <c r="E103" s="104" t="s">
        <v>262</v>
      </c>
      <c r="F103" s="106">
        <v>5000</v>
      </c>
      <c r="G103" s="103">
        <v>400</v>
      </c>
      <c r="H103" s="106">
        <f t="shared" si="3"/>
        <v>2000000</v>
      </c>
    </row>
    <row r="104" spans="1:8" s="81" customFormat="1" ht="25.5" customHeight="1" x14ac:dyDescent="0.35">
      <c r="A104" s="162" t="s">
        <v>406</v>
      </c>
      <c r="B104" s="162"/>
      <c r="C104" s="162"/>
      <c r="D104" s="162"/>
      <c r="E104" s="162"/>
      <c r="F104" s="162"/>
      <c r="G104" s="162"/>
      <c r="H104" s="162"/>
    </row>
    <row r="105" spans="1:8" s="81" customFormat="1" ht="23.25" x14ac:dyDescent="0.35">
      <c r="A105" s="103">
        <f>A103+1</f>
        <v>87</v>
      </c>
      <c r="B105" s="104" t="s">
        <v>285</v>
      </c>
      <c r="C105" s="104" t="s">
        <v>407</v>
      </c>
      <c r="D105" s="105" t="s">
        <v>408</v>
      </c>
      <c r="E105" s="104" t="s">
        <v>409</v>
      </c>
      <c r="F105" s="106">
        <v>10000</v>
      </c>
      <c r="G105" s="103">
        <v>40</v>
      </c>
      <c r="H105" s="106">
        <f t="shared" si="3"/>
        <v>400000</v>
      </c>
    </row>
    <row r="106" spans="1:8" s="81" customFormat="1" ht="23.25" x14ac:dyDescent="0.35">
      <c r="A106" s="103">
        <f t="shared" si="2"/>
        <v>88</v>
      </c>
      <c r="B106" s="104" t="s">
        <v>410</v>
      </c>
      <c r="C106" s="104" t="s">
        <v>407</v>
      </c>
      <c r="D106" s="105" t="s">
        <v>309</v>
      </c>
      <c r="E106" s="104" t="s">
        <v>411</v>
      </c>
      <c r="F106" s="106">
        <v>1000</v>
      </c>
      <c r="G106" s="103">
        <v>370</v>
      </c>
      <c r="H106" s="106">
        <f t="shared" si="3"/>
        <v>370000</v>
      </c>
    </row>
    <row r="107" spans="1:8" s="81" customFormat="1" ht="23.25" x14ac:dyDescent="0.35">
      <c r="A107" s="103">
        <f t="shared" si="2"/>
        <v>89</v>
      </c>
      <c r="B107" s="104" t="s">
        <v>354</v>
      </c>
      <c r="C107" s="104" t="s">
        <v>407</v>
      </c>
      <c r="D107" s="105" t="s">
        <v>307</v>
      </c>
      <c r="E107" s="104" t="s">
        <v>411</v>
      </c>
      <c r="F107" s="106">
        <v>1000</v>
      </c>
      <c r="G107" s="103">
        <v>300</v>
      </c>
      <c r="H107" s="106">
        <f t="shared" si="3"/>
        <v>300000</v>
      </c>
    </row>
    <row r="108" spans="1:8" s="81" customFormat="1" ht="23.25" x14ac:dyDescent="0.35">
      <c r="A108" s="103">
        <f t="shared" si="2"/>
        <v>90</v>
      </c>
      <c r="B108" s="104" t="s">
        <v>230</v>
      </c>
      <c r="C108" s="104" t="s">
        <v>412</v>
      </c>
      <c r="D108" s="105" t="s">
        <v>413</v>
      </c>
      <c r="E108" s="104" t="s">
        <v>262</v>
      </c>
      <c r="F108" s="106">
        <v>1000</v>
      </c>
      <c r="G108" s="103">
        <v>145</v>
      </c>
      <c r="H108" s="106">
        <f t="shared" si="3"/>
        <v>145000</v>
      </c>
    </row>
    <row r="109" spans="1:8" s="81" customFormat="1" ht="23.25" x14ac:dyDescent="0.35">
      <c r="A109" s="103">
        <f t="shared" si="2"/>
        <v>91</v>
      </c>
      <c r="B109" s="104" t="s">
        <v>230</v>
      </c>
      <c r="C109" s="104" t="s">
        <v>412</v>
      </c>
      <c r="D109" s="105" t="s">
        <v>414</v>
      </c>
      <c r="E109" s="104" t="s">
        <v>262</v>
      </c>
      <c r="F109" s="106">
        <v>3000</v>
      </c>
      <c r="G109" s="103">
        <v>175</v>
      </c>
      <c r="H109" s="106">
        <f t="shared" si="3"/>
        <v>525000</v>
      </c>
    </row>
    <row r="110" spans="1:8" s="81" customFormat="1" ht="23.25" x14ac:dyDescent="0.35">
      <c r="A110" s="103">
        <f t="shared" si="2"/>
        <v>92</v>
      </c>
      <c r="B110" s="104" t="s">
        <v>230</v>
      </c>
      <c r="C110" s="104" t="s">
        <v>415</v>
      </c>
      <c r="D110" s="105" t="s">
        <v>396</v>
      </c>
      <c r="E110" s="104" t="s">
        <v>262</v>
      </c>
      <c r="F110" s="112">
        <v>1000</v>
      </c>
      <c r="G110" s="107">
        <v>600</v>
      </c>
      <c r="H110" s="106">
        <f t="shared" si="3"/>
        <v>600000</v>
      </c>
    </row>
    <row r="111" spans="1:8" s="81" customFormat="1" ht="23.25" x14ac:dyDescent="0.35">
      <c r="A111" s="103">
        <f t="shared" si="2"/>
        <v>93</v>
      </c>
      <c r="B111" s="104" t="s">
        <v>230</v>
      </c>
      <c r="C111" s="104" t="s">
        <v>416</v>
      </c>
      <c r="D111" s="105" t="s">
        <v>417</v>
      </c>
      <c r="E111" s="104" t="s">
        <v>262</v>
      </c>
      <c r="F111" s="106">
        <v>3000</v>
      </c>
      <c r="G111" s="103">
        <v>95</v>
      </c>
      <c r="H111" s="106">
        <f t="shared" si="3"/>
        <v>285000</v>
      </c>
    </row>
    <row r="112" spans="1:8" s="81" customFormat="1" ht="23.25" x14ac:dyDescent="0.35">
      <c r="A112" s="103">
        <f t="shared" si="2"/>
        <v>94</v>
      </c>
      <c r="B112" s="104" t="s">
        <v>230</v>
      </c>
      <c r="C112" s="104" t="s">
        <v>415</v>
      </c>
      <c r="D112" s="105" t="s">
        <v>272</v>
      </c>
      <c r="E112" s="104" t="s">
        <v>262</v>
      </c>
      <c r="F112" s="106">
        <v>1000</v>
      </c>
      <c r="G112" s="103">
        <v>500</v>
      </c>
      <c r="H112" s="106">
        <f t="shared" si="3"/>
        <v>500000</v>
      </c>
    </row>
    <row r="113" spans="1:8" s="81" customFormat="1" ht="23.25" x14ac:dyDescent="0.35">
      <c r="A113" s="103">
        <f t="shared" si="2"/>
        <v>95</v>
      </c>
      <c r="B113" s="104" t="s">
        <v>230</v>
      </c>
      <c r="C113" s="104" t="s">
        <v>418</v>
      </c>
      <c r="D113" s="105" t="s">
        <v>413</v>
      </c>
      <c r="E113" s="104" t="s">
        <v>262</v>
      </c>
      <c r="F113" s="106">
        <v>6000</v>
      </c>
      <c r="G113" s="103">
        <v>87</v>
      </c>
      <c r="H113" s="106">
        <f t="shared" si="3"/>
        <v>522000</v>
      </c>
    </row>
    <row r="114" spans="1:8" s="81" customFormat="1" ht="23.25" x14ac:dyDescent="0.35">
      <c r="A114" s="103">
        <f t="shared" si="2"/>
        <v>96</v>
      </c>
      <c r="B114" s="104" t="s">
        <v>230</v>
      </c>
      <c r="C114" s="104" t="s">
        <v>418</v>
      </c>
      <c r="D114" s="105" t="s">
        <v>419</v>
      </c>
      <c r="E114" s="104" t="s">
        <v>262</v>
      </c>
      <c r="F114" s="106">
        <v>1000</v>
      </c>
      <c r="G114" s="103">
        <v>62</v>
      </c>
      <c r="H114" s="106">
        <f t="shared" si="3"/>
        <v>62000</v>
      </c>
    </row>
    <row r="115" spans="1:8" s="81" customFormat="1" ht="23.25" x14ac:dyDescent="0.35">
      <c r="A115" s="103">
        <f t="shared" si="2"/>
        <v>97</v>
      </c>
      <c r="B115" s="104" t="s">
        <v>230</v>
      </c>
      <c r="C115" s="104" t="s">
        <v>418</v>
      </c>
      <c r="D115" s="105" t="s">
        <v>417</v>
      </c>
      <c r="E115" s="104" t="s">
        <v>262</v>
      </c>
      <c r="F115" s="106">
        <v>2000</v>
      </c>
      <c r="G115" s="103">
        <v>86</v>
      </c>
      <c r="H115" s="106">
        <f t="shared" si="3"/>
        <v>172000</v>
      </c>
    </row>
    <row r="116" spans="1:8" s="81" customFormat="1" ht="23.25" x14ac:dyDescent="0.35">
      <c r="A116" s="103">
        <f t="shared" si="2"/>
        <v>98</v>
      </c>
      <c r="B116" s="104" t="s">
        <v>230</v>
      </c>
      <c r="C116" s="104" t="s">
        <v>418</v>
      </c>
      <c r="D116" s="105" t="s">
        <v>420</v>
      </c>
      <c r="E116" s="104" t="s">
        <v>262</v>
      </c>
      <c r="F116" s="106">
        <v>2000</v>
      </c>
      <c r="G116" s="103">
        <v>72</v>
      </c>
      <c r="H116" s="106">
        <f t="shared" si="3"/>
        <v>144000</v>
      </c>
    </row>
    <row r="117" spans="1:8" s="81" customFormat="1" ht="23.25" x14ac:dyDescent="0.35">
      <c r="A117" s="103">
        <f t="shared" si="2"/>
        <v>99</v>
      </c>
      <c r="B117" s="104" t="s">
        <v>230</v>
      </c>
      <c r="C117" s="104" t="s">
        <v>421</v>
      </c>
      <c r="D117" s="105" t="s">
        <v>420</v>
      </c>
      <c r="E117" s="104" t="s">
        <v>262</v>
      </c>
      <c r="F117" s="106">
        <v>1000</v>
      </c>
      <c r="G117" s="103">
        <v>90</v>
      </c>
      <c r="H117" s="106">
        <f t="shared" si="3"/>
        <v>90000</v>
      </c>
    </row>
    <row r="118" spans="1:8" s="81" customFormat="1" ht="23.25" x14ac:dyDescent="0.35">
      <c r="A118" s="103">
        <f t="shared" si="2"/>
        <v>100</v>
      </c>
      <c r="B118" s="104" t="s">
        <v>230</v>
      </c>
      <c r="C118" s="104" t="s">
        <v>421</v>
      </c>
      <c r="D118" s="105" t="s">
        <v>396</v>
      </c>
      <c r="E118" s="104" t="s">
        <v>262</v>
      </c>
      <c r="F118" s="106">
        <v>1000</v>
      </c>
      <c r="G118" s="103">
        <v>220</v>
      </c>
      <c r="H118" s="106">
        <f t="shared" si="3"/>
        <v>220000</v>
      </c>
    </row>
    <row r="119" spans="1:8" s="81" customFormat="1" ht="23.25" x14ac:dyDescent="0.35">
      <c r="A119" s="103">
        <f t="shared" si="2"/>
        <v>101</v>
      </c>
      <c r="B119" s="104" t="s">
        <v>354</v>
      </c>
      <c r="C119" s="104" t="s">
        <v>421</v>
      </c>
      <c r="D119" s="105" t="s">
        <v>326</v>
      </c>
      <c r="E119" s="104" t="s">
        <v>422</v>
      </c>
      <c r="F119" s="103">
        <v>200</v>
      </c>
      <c r="G119" s="103">
        <v>140</v>
      </c>
      <c r="H119" s="106">
        <f t="shared" si="3"/>
        <v>28000</v>
      </c>
    </row>
    <row r="120" spans="1:8" s="81" customFormat="1" ht="25.5" customHeight="1" x14ac:dyDescent="0.35">
      <c r="A120" s="162" t="s">
        <v>423</v>
      </c>
      <c r="B120" s="162"/>
      <c r="C120" s="162"/>
      <c r="D120" s="162"/>
      <c r="E120" s="162"/>
      <c r="F120" s="162"/>
      <c r="G120" s="162"/>
      <c r="H120" s="162"/>
    </row>
    <row r="121" spans="1:8" s="81" customFormat="1" ht="23.25" x14ac:dyDescent="0.35">
      <c r="A121" s="103">
        <f>A119+1</f>
        <v>102</v>
      </c>
      <c r="B121" s="104" t="s">
        <v>253</v>
      </c>
      <c r="C121" s="104" t="s">
        <v>424</v>
      </c>
      <c r="D121" s="105" t="s">
        <v>295</v>
      </c>
      <c r="E121" s="104" t="s">
        <v>271</v>
      </c>
      <c r="F121" s="106">
        <v>3000</v>
      </c>
      <c r="G121" s="103">
        <v>15</v>
      </c>
      <c r="H121" s="106">
        <f t="shared" si="3"/>
        <v>45000</v>
      </c>
    </row>
    <row r="122" spans="1:8" s="81" customFormat="1" ht="23.25" x14ac:dyDescent="0.35">
      <c r="A122" s="103">
        <f t="shared" si="2"/>
        <v>103</v>
      </c>
      <c r="B122" s="104" t="s">
        <v>253</v>
      </c>
      <c r="C122" s="104" t="s">
        <v>424</v>
      </c>
      <c r="D122" s="105" t="s">
        <v>272</v>
      </c>
      <c r="E122" s="104" t="s">
        <v>425</v>
      </c>
      <c r="F122" s="106">
        <v>3000</v>
      </c>
      <c r="G122" s="103">
        <v>20</v>
      </c>
      <c r="H122" s="106">
        <f t="shared" si="3"/>
        <v>60000</v>
      </c>
    </row>
    <row r="123" spans="1:8" s="81" customFormat="1" ht="23.25" x14ac:dyDescent="0.35">
      <c r="A123" s="103">
        <f t="shared" si="2"/>
        <v>104</v>
      </c>
      <c r="B123" s="104" t="s">
        <v>230</v>
      </c>
      <c r="C123" s="104" t="s">
        <v>424</v>
      </c>
      <c r="D123" s="105" t="s">
        <v>420</v>
      </c>
      <c r="E123" s="104" t="s">
        <v>262</v>
      </c>
      <c r="F123" s="103">
        <v>500</v>
      </c>
      <c r="G123" s="103">
        <v>250</v>
      </c>
      <c r="H123" s="106">
        <f t="shared" si="3"/>
        <v>125000</v>
      </c>
    </row>
    <row r="124" spans="1:8" s="81" customFormat="1" ht="23.25" x14ac:dyDescent="0.35">
      <c r="A124" s="103">
        <f t="shared" si="2"/>
        <v>105</v>
      </c>
      <c r="B124" s="104" t="s">
        <v>354</v>
      </c>
      <c r="C124" s="104" t="s">
        <v>424</v>
      </c>
      <c r="D124" s="105" t="s">
        <v>426</v>
      </c>
      <c r="E124" s="104" t="s">
        <v>324</v>
      </c>
      <c r="F124" s="103">
        <v>300</v>
      </c>
      <c r="G124" s="103">
        <v>120</v>
      </c>
      <c r="H124" s="106">
        <f t="shared" si="3"/>
        <v>36000</v>
      </c>
    </row>
    <row r="125" spans="1:8" s="81" customFormat="1" ht="23.25" x14ac:dyDescent="0.35">
      <c r="A125" s="103">
        <f t="shared" si="2"/>
        <v>106</v>
      </c>
      <c r="B125" s="104" t="s">
        <v>253</v>
      </c>
      <c r="C125" s="104" t="s">
        <v>427</v>
      </c>
      <c r="D125" s="105" t="s">
        <v>272</v>
      </c>
      <c r="E125" s="104" t="s">
        <v>258</v>
      </c>
      <c r="F125" s="103">
        <v>500</v>
      </c>
      <c r="G125" s="103">
        <v>50</v>
      </c>
      <c r="H125" s="106">
        <f t="shared" si="3"/>
        <v>25000</v>
      </c>
    </row>
    <row r="126" spans="1:8" s="81" customFormat="1" ht="23.25" x14ac:dyDescent="0.35">
      <c r="A126" s="103">
        <f t="shared" si="2"/>
        <v>107</v>
      </c>
      <c r="B126" s="104" t="s">
        <v>354</v>
      </c>
      <c r="C126" s="104" t="s">
        <v>427</v>
      </c>
      <c r="D126" s="105" t="s">
        <v>428</v>
      </c>
      <c r="E126" s="104" t="s">
        <v>422</v>
      </c>
      <c r="F126" s="106">
        <v>1000</v>
      </c>
      <c r="G126" s="103">
        <v>260</v>
      </c>
      <c r="H126" s="106">
        <f t="shared" si="3"/>
        <v>260000</v>
      </c>
    </row>
    <row r="127" spans="1:8" s="81" customFormat="1" ht="23.25" x14ac:dyDescent="0.35">
      <c r="A127" s="103">
        <f t="shared" si="2"/>
        <v>108</v>
      </c>
      <c r="B127" s="104" t="s">
        <v>354</v>
      </c>
      <c r="C127" s="104" t="s">
        <v>427</v>
      </c>
      <c r="D127" s="105" t="s">
        <v>326</v>
      </c>
      <c r="E127" s="104" t="s">
        <v>422</v>
      </c>
      <c r="F127" s="106">
        <v>1000</v>
      </c>
      <c r="G127" s="103">
        <v>979</v>
      </c>
      <c r="H127" s="106">
        <f t="shared" si="3"/>
        <v>979000</v>
      </c>
    </row>
    <row r="128" spans="1:8" s="81" customFormat="1" ht="25.5" customHeight="1" x14ac:dyDescent="0.35">
      <c r="A128" s="170" t="s">
        <v>429</v>
      </c>
      <c r="B128" s="170"/>
      <c r="C128" s="170"/>
      <c r="D128" s="170"/>
      <c r="E128" s="170"/>
      <c r="F128" s="170"/>
      <c r="G128" s="170"/>
      <c r="H128" s="170"/>
    </row>
    <row r="129" spans="1:8" s="81" customFormat="1" ht="41.25" x14ac:dyDescent="0.35">
      <c r="A129" s="103">
        <f>A127+1</f>
        <v>109</v>
      </c>
      <c r="B129" s="104" t="s">
        <v>430</v>
      </c>
      <c r="C129" s="104" t="s">
        <v>431</v>
      </c>
      <c r="D129" s="110" t="s">
        <v>432</v>
      </c>
      <c r="E129" s="104" t="s">
        <v>248</v>
      </c>
      <c r="F129" s="106">
        <v>1000</v>
      </c>
      <c r="G129" s="103">
        <v>200</v>
      </c>
      <c r="H129" s="106">
        <f t="shared" si="3"/>
        <v>200000</v>
      </c>
    </row>
    <row r="130" spans="1:8" s="81" customFormat="1" ht="41.25" x14ac:dyDescent="0.35">
      <c r="A130" s="103">
        <f t="shared" si="2"/>
        <v>110</v>
      </c>
      <c r="B130" s="104" t="s">
        <v>433</v>
      </c>
      <c r="C130" s="104" t="s">
        <v>431</v>
      </c>
      <c r="D130" s="110" t="s">
        <v>432</v>
      </c>
      <c r="E130" s="104" t="s">
        <v>248</v>
      </c>
      <c r="F130" s="103">
        <v>100</v>
      </c>
      <c r="G130" s="103">
        <v>160</v>
      </c>
      <c r="H130" s="106">
        <f t="shared" si="3"/>
        <v>16000</v>
      </c>
    </row>
    <row r="131" spans="1:8" s="81" customFormat="1" ht="40.5" x14ac:dyDescent="0.35">
      <c r="A131" s="103">
        <f t="shared" si="2"/>
        <v>111</v>
      </c>
      <c r="B131" s="104" t="s">
        <v>433</v>
      </c>
      <c r="C131" s="104" t="s">
        <v>434</v>
      </c>
      <c r="D131" s="105" t="s">
        <v>435</v>
      </c>
      <c r="E131" s="104" t="s">
        <v>248</v>
      </c>
      <c r="F131" s="106">
        <v>1000</v>
      </c>
      <c r="G131" s="103">
        <v>200</v>
      </c>
      <c r="H131" s="106">
        <f t="shared" si="3"/>
        <v>200000</v>
      </c>
    </row>
    <row r="132" spans="1:8" s="81" customFormat="1" ht="23.25" x14ac:dyDescent="0.35">
      <c r="A132" s="103">
        <f t="shared" si="2"/>
        <v>112</v>
      </c>
      <c r="B132" s="104" t="s">
        <v>230</v>
      </c>
      <c r="C132" s="104" t="s">
        <v>436</v>
      </c>
      <c r="D132" s="105" t="s">
        <v>437</v>
      </c>
      <c r="E132" s="104" t="s">
        <v>438</v>
      </c>
      <c r="F132" s="106">
        <v>1000</v>
      </c>
      <c r="G132" s="103">
        <v>70</v>
      </c>
      <c r="H132" s="106">
        <f t="shared" si="3"/>
        <v>70000</v>
      </c>
    </row>
    <row r="133" spans="1:8" s="81" customFormat="1" ht="23.25" x14ac:dyDescent="0.35">
      <c r="A133" s="103">
        <f t="shared" si="2"/>
        <v>113</v>
      </c>
      <c r="B133" s="104" t="s">
        <v>253</v>
      </c>
      <c r="C133" s="104" t="s">
        <v>436</v>
      </c>
      <c r="D133" s="105" t="s">
        <v>272</v>
      </c>
      <c r="E133" s="104" t="s">
        <v>258</v>
      </c>
      <c r="F133" s="106">
        <v>5000</v>
      </c>
      <c r="G133" s="103">
        <v>10</v>
      </c>
      <c r="H133" s="106">
        <f t="shared" si="3"/>
        <v>50000</v>
      </c>
    </row>
    <row r="134" spans="1:8" s="81" customFormat="1" ht="23.25" x14ac:dyDescent="0.35">
      <c r="A134" s="103">
        <f t="shared" si="2"/>
        <v>114</v>
      </c>
      <c r="B134" s="104" t="s">
        <v>439</v>
      </c>
      <c r="C134" s="104" t="s">
        <v>436</v>
      </c>
      <c r="D134" s="113">
        <v>3.0000000000000001E-3</v>
      </c>
      <c r="E134" s="104" t="s">
        <v>248</v>
      </c>
      <c r="F134" s="106">
        <v>1000</v>
      </c>
      <c r="G134" s="103">
        <v>150</v>
      </c>
      <c r="H134" s="106">
        <f t="shared" si="3"/>
        <v>150000</v>
      </c>
    </row>
    <row r="135" spans="1:8" s="81" customFormat="1" ht="23.25" x14ac:dyDescent="0.35">
      <c r="A135" s="103">
        <f t="shared" si="2"/>
        <v>115</v>
      </c>
      <c r="B135" s="104" t="s">
        <v>439</v>
      </c>
      <c r="C135" s="104" t="s">
        <v>436</v>
      </c>
      <c r="D135" s="113">
        <v>3.0000000000000001E-3</v>
      </c>
      <c r="E135" s="104" t="s">
        <v>265</v>
      </c>
      <c r="F135" s="103">
        <v>500</v>
      </c>
      <c r="G135" s="103">
        <v>220</v>
      </c>
      <c r="H135" s="106">
        <f t="shared" si="3"/>
        <v>110000</v>
      </c>
    </row>
    <row r="136" spans="1:8" s="81" customFormat="1" ht="23.25" x14ac:dyDescent="0.35">
      <c r="A136" s="103">
        <f t="shared" si="2"/>
        <v>116</v>
      </c>
      <c r="B136" s="104" t="s">
        <v>246</v>
      </c>
      <c r="C136" s="104" t="s">
        <v>436</v>
      </c>
      <c r="D136" s="108">
        <v>3.0000000000000001E-3</v>
      </c>
      <c r="E136" s="104" t="s">
        <v>248</v>
      </c>
      <c r="F136" s="103">
        <v>500</v>
      </c>
      <c r="G136" s="103">
        <v>220</v>
      </c>
      <c r="H136" s="106">
        <f t="shared" si="3"/>
        <v>110000</v>
      </c>
    </row>
    <row r="137" spans="1:8" s="81" customFormat="1" ht="23.25" x14ac:dyDescent="0.35">
      <c r="A137" s="103">
        <f t="shared" si="2"/>
        <v>117</v>
      </c>
      <c r="B137" s="104" t="s">
        <v>354</v>
      </c>
      <c r="C137" s="104" t="s">
        <v>436</v>
      </c>
      <c r="D137" s="105" t="s">
        <v>440</v>
      </c>
      <c r="E137" s="104" t="s">
        <v>422</v>
      </c>
      <c r="F137" s="106">
        <v>1000</v>
      </c>
      <c r="G137" s="103">
        <v>310</v>
      </c>
      <c r="H137" s="106">
        <f t="shared" si="3"/>
        <v>310000</v>
      </c>
    </row>
    <row r="138" spans="1:8" s="81" customFormat="1" ht="23.25" x14ac:dyDescent="0.35">
      <c r="A138" s="103">
        <f t="shared" si="2"/>
        <v>118</v>
      </c>
      <c r="B138" s="104" t="s">
        <v>246</v>
      </c>
      <c r="C138" s="104" t="s">
        <v>436</v>
      </c>
      <c r="D138" s="108">
        <v>3.0000000000000001E-3</v>
      </c>
      <c r="E138" s="104" t="s">
        <v>248</v>
      </c>
      <c r="F138" s="103">
        <v>100</v>
      </c>
      <c r="G138" s="103">
        <v>65</v>
      </c>
      <c r="H138" s="106">
        <f t="shared" si="3"/>
        <v>6500</v>
      </c>
    </row>
    <row r="139" spans="1:8" s="81" customFormat="1" ht="23.25" x14ac:dyDescent="0.35">
      <c r="A139" s="103">
        <f t="shared" ref="A139:A150" si="4">A138+1</f>
        <v>119</v>
      </c>
      <c r="B139" s="104" t="s">
        <v>441</v>
      </c>
      <c r="C139" s="104" t="s">
        <v>436</v>
      </c>
      <c r="D139" s="105" t="s">
        <v>440</v>
      </c>
      <c r="E139" s="104" t="s">
        <v>422</v>
      </c>
      <c r="F139" s="103">
        <v>500</v>
      </c>
      <c r="G139" s="103">
        <v>200</v>
      </c>
      <c r="H139" s="106">
        <f t="shared" si="3"/>
        <v>100000</v>
      </c>
    </row>
    <row r="140" spans="1:8" s="81" customFormat="1" ht="23.25" x14ac:dyDescent="0.35">
      <c r="A140" s="103">
        <f t="shared" si="4"/>
        <v>120</v>
      </c>
      <c r="B140" s="104" t="s">
        <v>253</v>
      </c>
      <c r="C140" s="104" t="s">
        <v>442</v>
      </c>
      <c r="D140" s="105" t="s">
        <v>295</v>
      </c>
      <c r="E140" s="104" t="s">
        <v>258</v>
      </c>
      <c r="F140" s="106">
        <v>3000</v>
      </c>
      <c r="G140" s="103">
        <v>10</v>
      </c>
      <c r="H140" s="106">
        <f>G140*F140</f>
        <v>30000</v>
      </c>
    </row>
    <row r="141" spans="1:8" s="81" customFormat="1" ht="23.25" x14ac:dyDescent="0.35">
      <c r="A141" s="103">
        <f t="shared" si="4"/>
        <v>121</v>
      </c>
      <c r="B141" s="104" t="s">
        <v>253</v>
      </c>
      <c r="C141" s="104" t="s">
        <v>442</v>
      </c>
      <c r="D141" s="105" t="s">
        <v>272</v>
      </c>
      <c r="E141" s="104" t="s">
        <v>258</v>
      </c>
      <c r="F141" s="106">
        <v>3000</v>
      </c>
      <c r="G141" s="103">
        <v>15</v>
      </c>
      <c r="H141" s="106">
        <f>G141*F141</f>
        <v>45000</v>
      </c>
    </row>
    <row r="142" spans="1:8" s="81" customFormat="1" ht="23.25" x14ac:dyDescent="0.35">
      <c r="A142" s="103">
        <f t="shared" si="4"/>
        <v>122</v>
      </c>
      <c r="B142" s="104" t="s">
        <v>230</v>
      </c>
      <c r="C142" s="104" t="s">
        <v>442</v>
      </c>
      <c r="D142" s="105" t="s">
        <v>443</v>
      </c>
      <c r="E142" s="104" t="s">
        <v>438</v>
      </c>
      <c r="F142" s="106">
        <v>1000</v>
      </c>
      <c r="G142" s="103">
        <v>64</v>
      </c>
      <c r="H142" s="106">
        <f>G142*F142</f>
        <v>64000</v>
      </c>
    </row>
    <row r="143" spans="1:8" s="81" customFormat="1" ht="23.25" x14ac:dyDescent="0.35">
      <c r="A143" s="103">
        <f t="shared" si="4"/>
        <v>123</v>
      </c>
      <c r="B143" s="104" t="s">
        <v>230</v>
      </c>
      <c r="C143" s="104" t="s">
        <v>444</v>
      </c>
      <c r="D143" s="105" t="s">
        <v>408</v>
      </c>
      <c r="E143" s="104" t="s">
        <v>445</v>
      </c>
      <c r="F143" s="106">
        <v>1000</v>
      </c>
      <c r="G143" s="103">
        <v>250</v>
      </c>
      <c r="H143" s="106">
        <f t="shared" si="3"/>
        <v>250000</v>
      </c>
    </row>
    <row r="144" spans="1:8" s="81" customFormat="1" ht="23.25" x14ac:dyDescent="0.35">
      <c r="A144" s="103">
        <f t="shared" si="4"/>
        <v>124</v>
      </c>
      <c r="B144" s="104" t="s">
        <v>246</v>
      </c>
      <c r="C144" s="104" t="s">
        <v>444</v>
      </c>
      <c r="D144" s="113">
        <v>5.0000000000000001E-3</v>
      </c>
      <c r="E144" s="104" t="s">
        <v>248</v>
      </c>
      <c r="F144" s="106">
        <v>1000</v>
      </c>
      <c r="G144" s="103">
        <v>380</v>
      </c>
      <c r="H144" s="106">
        <f t="shared" ref="H144:H150" si="5">G144*F144</f>
        <v>380000</v>
      </c>
    </row>
    <row r="145" spans="1:8" s="81" customFormat="1" ht="25.5" customHeight="1" x14ac:dyDescent="0.35">
      <c r="A145" s="162" t="s">
        <v>446</v>
      </c>
      <c r="B145" s="162"/>
      <c r="C145" s="162"/>
      <c r="D145" s="162"/>
      <c r="E145" s="162"/>
      <c r="F145" s="162"/>
      <c r="G145" s="162"/>
      <c r="H145" s="162"/>
    </row>
    <row r="146" spans="1:8" s="81" customFormat="1" ht="23.25" x14ac:dyDescent="0.35">
      <c r="A146" s="103">
        <f>A144+1</f>
        <v>125</v>
      </c>
      <c r="B146" s="104" t="s">
        <v>285</v>
      </c>
      <c r="C146" s="104" t="s">
        <v>447</v>
      </c>
      <c r="D146" s="105" t="s">
        <v>270</v>
      </c>
      <c r="E146" s="104" t="s">
        <v>287</v>
      </c>
      <c r="F146" s="106">
        <v>1000</v>
      </c>
      <c r="G146" s="103">
        <v>2</v>
      </c>
      <c r="H146" s="106">
        <f t="shared" si="5"/>
        <v>2000</v>
      </c>
    </row>
    <row r="147" spans="1:8" s="81" customFormat="1" ht="25.5" customHeight="1" x14ac:dyDescent="0.35">
      <c r="A147" s="172" t="s">
        <v>448</v>
      </c>
      <c r="B147" s="172"/>
      <c r="C147" s="172"/>
      <c r="D147" s="172"/>
      <c r="E147" s="172"/>
      <c r="F147" s="172"/>
      <c r="G147" s="172"/>
      <c r="H147" s="172"/>
    </row>
    <row r="148" spans="1:8" s="81" customFormat="1" ht="40.5" x14ac:dyDescent="0.35">
      <c r="A148" s="103">
        <f>A146+1</f>
        <v>126</v>
      </c>
      <c r="B148" s="104" t="s">
        <v>230</v>
      </c>
      <c r="C148" s="104" t="s">
        <v>449</v>
      </c>
      <c r="D148" s="105" t="s">
        <v>450</v>
      </c>
      <c r="E148" s="104" t="s">
        <v>451</v>
      </c>
      <c r="F148" s="106">
        <v>2000</v>
      </c>
      <c r="G148" s="103">
        <v>350</v>
      </c>
      <c r="H148" s="106">
        <f t="shared" si="5"/>
        <v>700000</v>
      </c>
    </row>
    <row r="149" spans="1:8" s="81" customFormat="1" ht="23.25" x14ac:dyDescent="0.35">
      <c r="A149" s="103">
        <f t="shared" si="4"/>
        <v>127</v>
      </c>
      <c r="B149" s="104" t="s">
        <v>253</v>
      </c>
      <c r="C149" s="104" t="s">
        <v>449</v>
      </c>
      <c r="D149" s="105" t="s">
        <v>450</v>
      </c>
      <c r="E149" s="104" t="s">
        <v>258</v>
      </c>
      <c r="F149" s="106">
        <v>1000</v>
      </c>
      <c r="G149" s="103">
        <v>120</v>
      </c>
      <c r="H149" s="106">
        <f t="shared" si="5"/>
        <v>120000</v>
      </c>
    </row>
    <row r="150" spans="1:8" s="81" customFormat="1" ht="23.25" x14ac:dyDescent="0.35">
      <c r="A150" s="103">
        <f t="shared" si="4"/>
        <v>128</v>
      </c>
      <c r="B150" s="104" t="s">
        <v>441</v>
      </c>
      <c r="C150" s="104" t="s">
        <v>449</v>
      </c>
      <c r="D150" s="105" t="s">
        <v>307</v>
      </c>
      <c r="E150" s="104" t="s">
        <v>452</v>
      </c>
      <c r="F150" s="103">
        <v>500</v>
      </c>
      <c r="G150" s="103">
        <v>300</v>
      </c>
      <c r="H150" s="106">
        <f t="shared" si="5"/>
        <v>150000</v>
      </c>
    </row>
    <row r="151" spans="1:8" s="81" customFormat="1" ht="25.5" customHeight="1" x14ac:dyDescent="0.35">
      <c r="A151" s="162" t="s">
        <v>453</v>
      </c>
      <c r="B151" s="162"/>
      <c r="C151" s="162"/>
      <c r="D151" s="162"/>
      <c r="E151" s="162"/>
      <c r="F151" s="162"/>
      <c r="G151" s="162"/>
      <c r="H151" s="162"/>
    </row>
    <row r="152" spans="1:8" s="81" customFormat="1" ht="23.25" x14ac:dyDescent="0.35">
      <c r="A152" s="103">
        <f>A150+1</f>
        <v>129</v>
      </c>
      <c r="B152" s="104" t="s">
        <v>230</v>
      </c>
      <c r="C152" s="104" t="s">
        <v>454</v>
      </c>
      <c r="D152" s="105" t="s">
        <v>396</v>
      </c>
      <c r="E152" s="104" t="s">
        <v>262</v>
      </c>
      <c r="F152" s="106">
        <v>2000</v>
      </c>
      <c r="G152" s="103">
        <v>500</v>
      </c>
      <c r="H152" s="106">
        <f t="shared" ref="H152:H177" si="6">G152*F152</f>
        <v>1000000</v>
      </c>
    </row>
    <row r="153" spans="1:8" s="81" customFormat="1" ht="23.25" x14ac:dyDescent="0.35">
      <c r="A153" s="103">
        <f t="shared" ref="A153:A216" si="7">A152+1</f>
        <v>130</v>
      </c>
      <c r="B153" s="104" t="s">
        <v>230</v>
      </c>
      <c r="C153" s="104" t="s">
        <v>454</v>
      </c>
      <c r="D153" s="105" t="s">
        <v>272</v>
      </c>
      <c r="E153" s="104" t="s">
        <v>262</v>
      </c>
      <c r="F153" s="106">
        <v>2000</v>
      </c>
      <c r="G153" s="103">
        <v>250</v>
      </c>
      <c r="H153" s="106">
        <f t="shared" si="6"/>
        <v>500000</v>
      </c>
    </row>
    <row r="154" spans="1:8" s="81" customFormat="1" ht="25.5" customHeight="1" x14ac:dyDescent="0.35">
      <c r="A154" s="162" t="s">
        <v>455</v>
      </c>
      <c r="B154" s="162"/>
      <c r="C154" s="162"/>
      <c r="D154" s="162"/>
      <c r="E154" s="162"/>
      <c r="F154" s="162"/>
      <c r="G154" s="162"/>
      <c r="H154" s="162"/>
    </row>
    <row r="155" spans="1:8" s="81" customFormat="1" ht="23.25" x14ac:dyDescent="0.35">
      <c r="A155" s="103">
        <f>A153+1</f>
        <v>131</v>
      </c>
      <c r="B155" s="104" t="s">
        <v>433</v>
      </c>
      <c r="C155" s="104" t="s">
        <v>456</v>
      </c>
      <c r="D155" s="113">
        <v>3.0000000000000001E-3</v>
      </c>
      <c r="E155" s="104" t="s">
        <v>265</v>
      </c>
      <c r="F155" s="103">
        <v>500</v>
      </c>
      <c r="G155" s="103">
        <v>39</v>
      </c>
      <c r="H155" s="106">
        <f t="shared" si="6"/>
        <v>19500</v>
      </c>
    </row>
    <row r="156" spans="1:8" s="81" customFormat="1" ht="41.25" x14ac:dyDescent="0.35">
      <c r="A156" s="103">
        <f t="shared" si="7"/>
        <v>132</v>
      </c>
      <c r="B156" s="104" t="s">
        <v>274</v>
      </c>
      <c r="C156" s="104" t="s">
        <v>457</v>
      </c>
      <c r="D156" s="110" t="s">
        <v>458</v>
      </c>
      <c r="E156" s="104" t="s">
        <v>279</v>
      </c>
      <c r="F156" s="106">
        <v>2000</v>
      </c>
      <c r="G156" s="103">
        <v>157</v>
      </c>
      <c r="H156" s="106">
        <f t="shared" si="6"/>
        <v>314000</v>
      </c>
    </row>
    <row r="157" spans="1:8" s="81" customFormat="1" ht="23.25" x14ac:dyDescent="0.35">
      <c r="A157" s="103">
        <f t="shared" si="7"/>
        <v>133</v>
      </c>
      <c r="B157" s="104" t="s">
        <v>230</v>
      </c>
      <c r="C157" s="104" t="s">
        <v>459</v>
      </c>
      <c r="D157" s="105" t="s">
        <v>312</v>
      </c>
      <c r="E157" s="104" t="s">
        <v>237</v>
      </c>
      <c r="F157" s="106">
        <v>1000</v>
      </c>
      <c r="G157" s="103">
        <v>75</v>
      </c>
      <c r="H157" s="106">
        <f t="shared" si="6"/>
        <v>75000</v>
      </c>
    </row>
    <row r="158" spans="1:8" s="81" customFormat="1" ht="23.25" x14ac:dyDescent="0.35">
      <c r="A158" s="103">
        <f t="shared" si="7"/>
        <v>134</v>
      </c>
      <c r="B158" s="104" t="s">
        <v>230</v>
      </c>
      <c r="C158" s="104" t="s">
        <v>459</v>
      </c>
      <c r="D158" s="105" t="s">
        <v>460</v>
      </c>
      <c r="E158" s="104" t="s">
        <v>237</v>
      </c>
      <c r="F158" s="106">
        <v>1000</v>
      </c>
      <c r="G158" s="103">
        <v>75</v>
      </c>
      <c r="H158" s="106">
        <f t="shared" si="6"/>
        <v>75000</v>
      </c>
    </row>
    <row r="159" spans="1:8" s="81" customFormat="1" ht="23.25" x14ac:dyDescent="0.35">
      <c r="A159" s="103">
        <f t="shared" si="7"/>
        <v>135</v>
      </c>
      <c r="B159" s="104" t="s">
        <v>230</v>
      </c>
      <c r="C159" s="104" t="s">
        <v>456</v>
      </c>
      <c r="D159" s="105" t="s">
        <v>461</v>
      </c>
      <c r="E159" s="104" t="s">
        <v>237</v>
      </c>
      <c r="F159" s="103">
        <v>500</v>
      </c>
      <c r="G159" s="103">
        <v>40</v>
      </c>
      <c r="H159" s="106">
        <f t="shared" si="6"/>
        <v>20000</v>
      </c>
    </row>
    <row r="160" spans="1:8" s="81" customFormat="1" ht="23.25" x14ac:dyDescent="0.35">
      <c r="A160" s="103">
        <f t="shared" si="7"/>
        <v>136</v>
      </c>
      <c r="B160" s="104" t="s">
        <v>230</v>
      </c>
      <c r="C160" s="104" t="s">
        <v>456</v>
      </c>
      <c r="D160" s="105" t="s">
        <v>462</v>
      </c>
      <c r="E160" s="104" t="s">
        <v>237</v>
      </c>
      <c r="F160" s="103">
        <v>500</v>
      </c>
      <c r="G160" s="103">
        <v>60</v>
      </c>
      <c r="H160" s="106">
        <f t="shared" si="6"/>
        <v>30000</v>
      </c>
    </row>
    <row r="161" spans="1:8" s="81" customFormat="1" ht="61.5" x14ac:dyDescent="0.35">
      <c r="A161" s="103">
        <f t="shared" si="7"/>
        <v>137</v>
      </c>
      <c r="B161" s="104" t="s">
        <v>274</v>
      </c>
      <c r="C161" s="104" t="s">
        <v>463</v>
      </c>
      <c r="D161" s="110" t="s">
        <v>464</v>
      </c>
      <c r="E161" s="104" t="s">
        <v>282</v>
      </c>
      <c r="F161" s="106">
        <v>1000</v>
      </c>
      <c r="G161" s="103">
        <v>350</v>
      </c>
      <c r="H161" s="106">
        <f t="shared" si="6"/>
        <v>350000</v>
      </c>
    </row>
    <row r="162" spans="1:8" s="81" customFormat="1" ht="40.5" x14ac:dyDescent="0.35">
      <c r="A162" s="103">
        <f t="shared" si="7"/>
        <v>138</v>
      </c>
      <c r="B162" s="104" t="s">
        <v>433</v>
      </c>
      <c r="C162" s="104" t="s">
        <v>465</v>
      </c>
      <c r="D162" s="105" t="s">
        <v>466</v>
      </c>
      <c r="E162" s="104" t="s">
        <v>248</v>
      </c>
      <c r="F162" s="103">
        <v>500</v>
      </c>
      <c r="G162" s="103">
        <v>100</v>
      </c>
      <c r="H162" s="106">
        <f t="shared" si="6"/>
        <v>50000</v>
      </c>
    </row>
    <row r="163" spans="1:8" s="81" customFormat="1" ht="61.5" x14ac:dyDescent="0.35">
      <c r="A163" s="103">
        <f t="shared" si="7"/>
        <v>139</v>
      </c>
      <c r="B163" s="104" t="s">
        <v>430</v>
      </c>
      <c r="C163" s="104" t="s">
        <v>467</v>
      </c>
      <c r="D163" s="110" t="s">
        <v>468</v>
      </c>
      <c r="E163" s="104" t="s">
        <v>265</v>
      </c>
      <c r="F163" s="106">
        <v>1000</v>
      </c>
      <c r="G163" s="103">
        <v>360</v>
      </c>
      <c r="H163" s="106">
        <f t="shared" si="6"/>
        <v>360000</v>
      </c>
    </row>
    <row r="164" spans="1:8" s="81" customFormat="1" ht="25.5" customHeight="1" x14ac:dyDescent="0.35">
      <c r="A164" s="162" t="s">
        <v>455</v>
      </c>
      <c r="B164" s="162"/>
      <c r="C164" s="162"/>
      <c r="D164" s="162"/>
      <c r="E164" s="162"/>
      <c r="F164" s="162"/>
      <c r="G164" s="162"/>
      <c r="H164" s="162"/>
    </row>
    <row r="165" spans="1:8" s="81" customFormat="1" ht="41.25" x14ac:dyDescent="0.35">
      <c r="A165" s="103">
        <f>A163+1</f>
        <v>140</v>
      </c>
      <c r="B165" s="104" t="s">
        <v>246</v>
      </c>
      <c r="C165" s="104" t="s">
        <v>469</v>
      </c>
      <c r="D165" s="110" t="s">
        <v>470</v>
      </c>
      <c r="E165" s="104" t="s">
        <v>248</v>
      </c>
      <c r="F165" s="106">
        <v>3000</v>
      </c>
      <c r="G165" s="103">
        <v>350</v>
      </c>
      <c r="H165" s="106">
        <f t="shared" si="6"/>
        <v>1050000</v>
      </c>
    </row>
    <row r="166" spans="1:8" s="81" customFormat="1" ht="23.25" x14ac:dyDescent="0.35">
      <c r="A166" s="103">
        <f t="shared" si="7"/>
        <v>141</v>
      </c>
      <c r="B166" s="104" t="s">
        <v>246</v>
      </c>
      <c r="C166" s="104" t="s">
        <v>471</v>
      </c>
      <c r="D166" s="105" t="s">
        <v>466</v>
      </c>
      <c r="E166" s="104" t="s">
        <v>248</v>
      </c>
      <c r="F166" s="106">
        <v>3000</v>
      </c>
      <c r="G166" s="103">
        <v>50</v>
      </c>
      <c r="H166" s="106">
        <f t="shared" si="6"/>
        <v>150000</v>
      </c>
    </row>
    <row r="167" spans="1:8" s="81" customFormat="1" ht="40.5" x14ac:dyDescent="0.35">
      <c r="A167" s="103">
        <f t="shared" si="7"/>
        <v>142</v>
      </c>
      <c r="B167" s="104" t="s">
        <v>472</v>
      </c>
      <c r="C167" s="104" t="s">
        <v>473</v>
      </c>
      <c r="D167" s="105" t="s">
        <v>474</v>
      </c>
      <c r="E167" s="104" t="s">
        <v>279</v>
      </c>
      <c r="F167" s="103">
        <v>100</v>
      </c>
      <c r="G167" s="103">
        <v>243</v>
      </c>
      <c r="H167" s="106">
        <f t="shared" si="6"/>
        <v>24300</v>
      </c>
    </row>
    <row r="168" spans="1:8" s="81" customFormat="1" ht="23.25" x14ac:dyDescent="0.35">
      <c r="A168" s="103">
        <f t="shared" si="7"/>
        <v>143</v>
      </c>
      <c r="B168" s="104" t="s">
        <v>472</v>
      </c>
      <c r="C168" s="104" t="s">
        <v>475</v>
      </c>
      <c r="D168" s="105" t="s">
        <v>476</v>
      </c>
      <c r="E168" s="104" t="s">
        <v>277</v>
      </c>
      <c r="F168" s="103">
        <v>100</v>
      </c>
      <c r="G168" s="103">
        <v>212</v>
      </c>
      <c r="H168" s="106">
        <f t="shared" si="6"/>
        <v>21200</v>
      </c>
    </row>
    <row r="169" spans="1:8" s="81" customFormat="1" ht="25.5" customHeight="1" x14ac:dyDescent="0.35">
      <c r="A169" s="170" t="s">
        <v>477</v>
      </c>
      <c r="B169" s="170"/>
      <c r="C169" s="170"/>
      <c r="D169" s="170"/>
      <c r="E169" s="170"/>
      <c r="F169" s="170"/>
      <c r="G169" s="170"/>
      <c r="H169" s="170"/>
    </row>
    <row r="170" spans="1:8" s="81" customFormat="1" ht="23.25" x14ac:dyDescent="0.35">
      <c r="A170" s="103">
        <f>A168+1</f>
        <v>144</v>
      </c>
      <c r="B170" s="104" t="s">
        <v>478</v>
      </c>
      <c r="C170" s="104" t="s">
        <v>475</v>
      </c>
      <c r="D170" s="105" t="s">
        <v>479</v>
      </c>
      <c r="E170" s="104" t="s">
        <v>480</v>
      </c>
      <c r="F170" s="103">
        <v>250</v>
      </c>
      <c r="G170" s="103">
        <v>108</v>
      </c>
      <c r="H170" s="106">
        <f t="shared" si="6"/>
        <v>27000</v>
      </c>
    </row>
    <row r="171" spans="1:8" s="81" customFormat="1" ht="23.25" x14ac:dyDescent="0.35">
      <c r="A171" s="103">
        <f t="shared" si="7"/>
        <v>145</v>
      </c>
      <c r="B171" s="104" t="s">
        <v>478</v>
      </c>
      <c r="C171" s="104" t="s">
        <v>475</v>
      </c>
      <c r="D171" s="105" t="s">
        <v>479</v>
      </c>
      <c r="E171" s="104" t="s">
        <v>480</v>
      </c>
      <c r="F171" s="103">
        <v>250</v>
      </c>
      <c r="G171" s="103">
        <v>110</v>
      </c>
      <c r="H171" s="106">
        <f t="shared" si="6"/>
        <v>27500</v>
      </c>
    </row>
    <row r="172" spans="1:8" s="81" customFormat="1" ht="40.5" x14ac:dyDescent="0.35">
      <c r="A172" s="103">
        <f t="shared" si="7"/>
        <v>146</v>
      </c>
      <c r="B172" s="104" t="s">
        <v>439</v>
      </c>
      <c r="C172" s="104" t="s">
        <v>481</v>
      </c>
      <c r="D172" s="105" t="s">
        <v>466</v>
      </c>
      <c r="E172" s="104" t="s">
        <v>248</v>
      </c>
      <c r="F172" s="103">
        <v>200</v>
      </c>
      <c r="G172" s="103">
        <v>35</v>
      </c>
      <c r="H172" s="106">
        <f t="shared" si="6"/>
        <v>7000</v>
      </c>
    </row>
    <row r="173" spans="1:8" s="81" customFormat="1" ht="40.5" x14ac:dyDescent="0.35">
      <c r="A173" s="103">
        <f t="shared" si="7"/>
        <v>147</v>
      </c>
      <c r="B173" s="104" t="s">
        <v>472</v>
      </c>
      <c r="C173" s="104" t="s">
        <v>482</v>
      </c>
      <c r="D173" s="105" t="s">
        <v>474</v>
      </c>
      <c r="E173" s="104" t="s">
        <v>279</v>
      </c>
      <c r="F173" s="103">
        <v>100</v>
      </c>
      <c r="G173" s="103">
        <v>150</v>
      </c>
      <c r="H173" s="106">
        <f t="shared" si="6"/>
        <v>15000</v>
      </c>
    </row>
    <row r="174" spans="1:8" s="81" customFormat="1" ht="40.5" x14ac:dyDescent="0.35">
      <c r="A174" s="103">
        <f t="shared" si="7"/>
        <v>148</v>
      </c>
      <c r="B174" s="104" t="s">
        <v>274</v>
      </c>
      <c r="C174" s="104" t="s">
        <v>483</v>
      </c>
      <c r="D174" s="105" t="s">
        <v>484</v>
      </c>
      <c r="E174" s="104" t="s">
        <v>282</v>
      </c>
      <c r="F174" s="106">
        <v>1000</v>
      </c>
      <c r="G174" s="103">
        <v>350</v>
      </c>
      <c r="H174" s="106">
        <f t="shared" si="6"/>
        <v>350000</v>
      </c>
    </row>
    <row r="175" spans="1:8" s="81" customFormat="1" ht="25.5" customHeight="1" x14ac:dyDescent="0.35">
      <c r="A175" s="162" t="s">
        <v>485</v>
      </c>
      <c r="B175" s="162"/>
      <c r="C175" s="162"/>
      <c r="D175" s="162"/>
      <c r="E175" s="162"/>
      <c r="F175" s="162"/>
      <c r="G175" s="162"/>
      <c r="H175" s="162"/>
    </row>
    <row r="176" spans="1:8" s="81" customFormat="1" ht="23.25" x14ac:dyDescent="0.35">
      <c r="A176" s="103">
        <f>A174+1</f>
        <v>149</v>
      </c>
      <c r="B176" s="104" t="s">
        <v>274</v>
      </c>
      <c r="C176" s="104" t="s">
        <v>486</v>
      </c>
      <c r="D176" s="111">
        <v>0.02</v>
      </c>
      <c r="E176" s="104" t="s">
        <v>282</v>
      </c>
      <c r="F176" s="103">
        <v>500</v>
      </c>
      <c r="G176" s="103">
        <v>155</v>
      </c>
      <c r="H176" s="106">
        <f t="shared" si="6"/>
        <v>77500</v>
      </c>
    </row>
    <row r="177" spans="1:8" s="81" customFormat="1" ht="41.25" x14ac:dyDescent="0.35">
      <c r="A177" s="103">
        <f t="shared" si="7"/>
        <v>150</v>
      </c>
      <c r="B177" s="104" t="s">
        <v>274</v>
      </c>
      <c r="C177" s="104" t="s">
        <v>487</v>
      </c>
      <c r="D177" s="110" t="s">
        <v>488</v>
      </c>
      <c r="E177" s="104" t="s">
        <v>282</v>
      </c>
      <c r="F177" s="103">
        <v>500</v>
      </c>
      <c r="G177" s="103">
        <v>514</v>
      </c>
      <c r="H177" s="106">
        <f t="shared" si="6"/>
        <v>257000</v>
      </c>
    </row>
    <row r="178" spans="1:8" s="81" customFormat="1" ht="25.5" customHeight="1" x14ac:dyDescent="0.35">
      <c r="A178" s="162" t="s">
        <v>453</v>
      </c>
      <c r="B178" s="162"/>
      <c r="C178" s="162"/>
      <c r="D178" s="162"/>
      <c r="E178" s="162"/>
      <c r="F178" s="162"/>
      <c r="G178" s="162"/>
      <c r="H178" s="162"/>
    </row>
    <row r="179" spans="1:8" s="81" customFormat="1" ht="41.25" x14ac:dyDescent="0.35">
      <c r="A179" s="103">
        <f>A177+1</f>
        <v>151</v>
      </c>
      <c r="B179" s="104" t="s">
        <v>478</v>
      </c>
      <c r="C179" s="104" t="s">
        <v>489</v>
      </c>
      <c r="D179" s="110" t="s">
        <v>490</v>
      </c>
      <c r="E179" s="104" t="s">
        <v>480</v>
      </c>
      <c r="F179" s="106">
        <v>5000</v>
      </c>
      <c r="G179" s="103">
        <v>2</v>
      </c>
      <c r="H179" s="106">
        <f>G179*F179</f>
        <v>10000</v>
      </c>
    </row>
    <row r="180" spans="1:8" s="81" customFormat="1" ht="25.5" customHeight="1" x14ac:dyDescent="0.35">
      <c r="A180" s="162" t="s">
        <v>491</v>
      </c>
      <c r="B180" s="162"/>
      <c r="C180" s="162"/>
      <c r="D180" s="162"/>
      <c r="E180" s="162"/>
      <c r="F180" s="162"/>
      <c r="G180" s="162"/>
      <c r="H180" s="162"/>
    </row>
    <row r="181" spans="1:8" s="81" customFormat="1" ht="23.25" x14ac:dyDescent="0.35">
      <c r="A181" s="103">
        <f>A179+1</f>
        <v>152</v>
      </c>
      <c r="B181" s="104" t="s">
        <v>492</v>
      </c>
      <c r="C181" s="104" t="s">
        <v>493</v>
      </c>
      <c r="D181" s="110" t="s">
        <v>494</v>
      </c>
      <c r="E181" s="104" t="s">
        <v>422</v>
      </c>
      <c r="F181" s="103">
        <v>290</v>
      </c>
      <c r="G181" s="103">
        <v>40</v>
      </c>
      <c r="H181" s="106">
        <f>G181*F181</f>
        <v>11600</v>
      </c>
    </row>
    <row r="182" spans="1:8" s="81" customFormat="1" ht="23.25" x14ac:dyDescent="0.35">
      <c r="A182" s="103">
        <f t="shared" si="7"/>
        <v>153</v>
      </c>
      <c r="B182" s="104" t="s">
        <v>253</v>
      </c>
      <c r="C182" s="104" t="s">
        <v>493</v>
      </c>
      <c r="D182" s="110" t="s">
        <v>495</v>
      </c>
      <c r="E182" s="104" t="s">
        <v>305</v>
      </c>
      <c r="F182" s="106">
        <v>1000</v>
      </c>
      <c r="G182" s="103">
        <v>12</v>
      </c>
      <c r="H182" s="106">
        <f>G182*F182</f>
        <v>12000</v>
      </c>
    </row>
    <row r="183" spans="1:8" s="81" customFormat="1" ht="23.25" x14ac:dyDescent="0.35">
      <c r="A183" s="103">
        <f t="shared" si="7"/>
        <v>154</v>
      </c>
      <c r="B183" s="104" t="s">
        <v>274</v>
      </c>
      <c r="C183" s="104" t="s">
        <v>496</v>
      </c>
      <c r="D183" s="111">
        <v>0.01</v>
      </c>
      <c r="E183" s="104" t="s">
        <v>277</v>
      </c>
      <c r="F183" s="106">
        <v>1000</v>
      </c>
      <c r="G183" s="103">
        <v>100</v>
      </c>
      <c r="H183" s="106">
        <f>G183*F183</f>
        <v>100000</v>
      </c>
    </row>
    <row r="184" spans="1:8" s="81" customFormat="1" ht="25.5" customHeight="1" x14ac:dyDescent="0.35">
      <c r="A184" s="170" t="s">
        <v>497</v>
      </c>
      <c r="B184" s="170"/>
      <c r="C184" s="170"/>
      <c r="D184" s="170"/>
      <c r="E184" s="170"/>
      <c r="F184" s="170"/>
      <c r="G184" s="170"/>
      <c r="H184" s="170"/>
    </row>
    <row r="185" spans="1:8" s="81" customFormat="1" ht="23.25" x14ac:dyDescent="0.35">
      <c r="A185" s="103">
        <f>A183+1</f>
        <v>155</v>
      </c>
      <c r="B185" s="104" t="s">
        <v>498</v>
      </c>
      <c r="C185" s="104" t="s">
        <v>499</v>
      </c>
      <c r="D185" s="111">
        <v>0.02</v>
      </c>
      <c r="E185" s="104" t="s">
        <v>500</v>
      </c>
      <c r="F185" s="103">
        <v>500</v>
      </c>
      <c r="G185" s="103">
        <v>712</v>
      </c>
      <c r="H185" s="106">
        <f>G185*F185</f>
        <v>356000</v>
      </c>
    </row>
    <row r="186" spans="1:8" s="81" customFormat="1" ht="25.5" customHeight="1" x14ac:dyDescent="0.35">
      <c r="A186" s="162" t="s">
        <v>501</v>
      </c>
      <c r="B186" s="162"/>
      <c r="C186" s="162"/>
      <c r="D186" s="162"/>
      <c r="E186" s="162"/>
      <c r="F186" s="162"/>
      <c r="G186" s="162"/>
      <c r="H186" s="162"/>
    </row>
    <row r="187" spans="1:8" s="81" customFormat="1" ht="23.25" x14ac:dyDescent="0.35">
      <c r="A187" s="103">
        <f>A185+1</f>
        <v>156</v>
      </c>
      <c r="B187" s="104" t="s">
        <v>230</v>
      </c>
      <c r="C187" s="104" t="s">
        <v>502</v>
      </c>
      <c r="D187" s="105" t="s">
        <v>503</v>
      </c>
      <c r="E187" s="104" t="s">
        <v>504</v>
      </c>
      <c r="F187" s="106">
        <v>1000</v>
      </c>
      <c r="G187" s="103">
        <v>9</v>
      </c>
      <c r="H187" s="106">
        <f t="shared" ref="H187:H250" si="8">G187*F187</f>
        <v>9000</v>
      </c>
    </row>
    <row r="188" spans="1:8" s="81" customFormat="1" ht="23.25" x14ac:dyDescent="0.35">
      <c r="A188" s="103">
        <f t="shared" si="7"/>
        <v>157</v>
      </c>
      <c r="B188" s="104" t="s">
        <v>505</v>
      </c>
      <c r="C188" s="104" t="s">
        <v>506</v>
      </c>
      <c r="D188" s="105" t="s">
        <v>507</v>
      </c>
      <c r="E188" s="104" t="s">
        <v>508</v>
      </c>
      <c r="F188" s="106">
        <v>2000</v>
      </c>
      <c r="G188" s="103">
        <v>50</v>
      </c>
      <c r="H188" s="106">
        <f t="shared" si="8"/>
        <v>100000</v>
      </c>
    </row>
    <row r="189" spans="1:8" s="81" customFormat="1" ht="25.5" customHeight="1" x14ac:dyDescent="0.35">
      <c r="A189" s="162" t="s">
        <v>509</v>
      </c>
      <c r="B189" s="162"/>
      <c r="C189" s="162"/>
      <c r="D189" s="162"/>
      <c r="E189" s="162"/>
      <c r="F189" s="162"/>
      <c r="G189" s="162"/>
      <c r="H189" s="162"/>
    </row>
    <row r="190" spans="1:8" s="81" customFormat="1" ht="23.25" x14ac:dyDescent="0.35">
      <c r="A190" s="103">
        <f>A188+1</f>
        <v>158</v>
      </c>
      <c r="B190" s="104" t="s">
        <v>230</v>
      </c>
      <c r="C190" s="104" t="s">
        <v>510</v>
      </c>
      <c r="D190" s="110" t="s">
        <v>511</v>
      </c>
      <c r="E190" s="104" t="s">
        <v>512</v>
      </c>
      <c r="F190" s="103">
        <v>200</v>
      </c>
      <c r="G190" s="103">
        <v>750</v>
      </c>
      <c r="H190" s="106">
        <f t="shared" si="8"/>
        <v>150000</v>
      </c>
    </row>
    <row r="191" spans="1:8" s="81" customFormat="1" ht="23.25" x14ac:dyDescent="0.35">
      <c r="A191" s="103">
        <f t="shared" si="7"/>
        <v>159</v>
      </c>
      <c r="B191" s="104" t="s">
        <v>230</v>
      </c>
      <c r="C191" s="104" t="s">
        <v>513</v>
      </c>
      <c r="D191" s="105" t="s">
        <v>514</v>
      </c>
      <c r="E191" s="104" t="s">
        <v>515</v>
      </c>
      <c r="F191" s="103">
        <v>500</v>
      </c>
      <c r="G191" s="103">
        <v>520</v>
      </c>
      <c r="H191" s="106">
        <f t="shared" si="8"/>
        <v>260000</v>
      </c>
    </row>
    <row r="192" spans="1:8" s="81" customFormat="1" ht="23.25" x14ac:dyDescent="0.35">
      <c r="A192" s="103">
        <f t="shared" si="7"/>
        <v>160</v>
      </c>
      <c r="B192" s="104" t="s">
        <v>230</v>
      </c>
      <c r="C192" s="104" t="s">
        <v>513</v>
      </c>
      <c r="D192" s="105" t="s">
        <v>516</v>
      </c>
      <c r="E192" s="104" t="s">
        <v>515</v>
      </c>
      <c r="F192" s="103">
        <v>500</v>
      </c>
      <c r="G192" s="103">
        <v>760</v>
      </c>
      <c r="H192" s="106">
        <f t="shared" si="8"/>
        <v>380000</v>
      </c>
    </row>
    <row r="193" spans="1:8" s="81" customFormat="1" ht="25.5" customHeight="1" x14ac:dyDescent="0.35">
      <c r="A193" s="162" t="s">
        <v>517</v>
      </c>
      <c r="B193" s="162"/>
      <c r="C193" s="162"/>
      <c r="D193" s="162"/>
      <c r="E193" s="162"/>
      <c r="F193" s="162"/>
      <c r="G193" s="162"/>
      <c r="H193" s="162"/>
    </row>
    <row r="194" spans="1:8" s="81" customFormat="1" ht="23.25" x14ac:dyDescent="0.35">
      <c r="A194" s="103">
        <f>A192+1</f>
        <v>161</v>
      </c>
      <c r="B194" s="104" t="s">
        <v>253</v>
      </c>
      <c r="C194" s="104" t="s">
        <v>518</v>
      </c>
      <c r="D194" s="105" t="s">
        <v>255</v>
      </c>
      <c r="E194" s="104" t="s">
        <v>305</v>
      </c>
      <c r="F194" s="106">
        <v>1000</v>
      </c>
      <c r="G194" s="103">
        <v>4</v>
      </c>
      <c r="H194" s="106">
        <f t="shared" si="8"/>
        <v>4000</v>
      </c>
    </row>
    <row r="195" spans="1:8" s="81" customFormat="1" ht="23.25" x14ac:dyDescent="0.35">
      <c r="A195" s="103">
        <f t="shared" si="7"/>
        <v>162</v>
      </c>
      <c r="B195" s="104" t="s">
        <v>253</v>
      </c>
      <c r="C195" s="104" t="s">
        <v>519</v>
      </c>
      <c r="D195" s="105" t="s">
        <v>328</v>
      </c>
      <c r="E195" s="104" t="s">
        <v>296</v>
      </c>
      <c r="F195" s="106">
        <v>3000</v>
      </c>
      <c r="G195" s="103">
        <v>1</v>
      </c>
      <c r="H195" s="106">
        <f t="shared" si="8"/>
        <v>3000</v>
      </c>
    </row>
    <row r="196" spans="1:8" s="81" customFormat="1" ht="23.25" x14ac:dyDescent="0.35">
      <c r="A196" s="103">
        <f t="shared" si="7"/>
        <v>163</v>
      </c>
      <c r="B196" s="104" t="s">
        <v>253</v>
      </c>
      <c r="C196" s="104" t="s">
        <v>520</v>
      </c>
      <c r="D196" s="105" t="s">
        <v>255</v>
      </c>
      <c r="E196" s="104" t="s">
        <v>368</v>
      </c>
      <c r="F196" s="106">
        <v>1000</v>
      </c>
      <c r="G196" s="103">
        <v>11</v>
      </c>
      <c r="H196" s="106">
        <f t="shared" si="8"/>
        <v>11000</v>
      </c>
    </row>
    <row r="197" spans="1:8" s="81" customFormat="1" ht="23.25" x14ac:dyDescent="0.35">
      <c r="A197" s="103">
        <f t="shared" si="7"/>
        <v>164</v>
      </c>
      <c r="B197" s="104" t="s">
        <v>253</v>
      </c>
      <c r="C197" s="104" t="s">
        <v>521</v>
      </c>
      <c r="D197" s="105" t="s">
        <v>255</v>
      </c>
      <c r="E197" s="104" t="s">
        <v>368</v>
      </c>
      <c r="F197" s="103">
        <v>100</v>
      </c>
      <c r="G197" s="103">
        <v>3</v>
      </c>
      <c r="H197" s="106">
        <f t="shared" si="8"/>
        <v>300</v>
      </c>
    </row>
    <row r="198" spans="1:8" s="81" customFormat="1" ht="23.25" x14ac:dyDescent="0.35">
      <c r="A198" s="103">
        <f t="shared" si="7"/>
        <v>165</v>
      </c>
      <c r="B198" s="104" t="s">
        <v>253</v>
      </c>
      <c r="C198" s="104" t="s">
        <v>522</v>
      </c>
      <c r="D198" s="105" t="s">
        <v>523</v>
      </c>
      <c r="E198" s="104" t="s">
        <v>296</v>
      </c>
      <c r="F198" s="106">
        <v>1000</v>
      </c>
      <c r="G198" s="103">
        <v>36</v>
      </c>
      <c r="H198" s="106">
        <f t="shared" si="8"/>
        <v>36000</v>
      </c>
    </row>
    <row r="199" spans="1:8" s="81" customFormat="1" ht="23.25" x14ac:dyDescent="0.35">
      <c r="A199" s="103">
        <f t="shared" si="7"/>
        <v>166</v>
      </c>
      <c r="B199" s="104" t="s">
        <v>253</v>
      </c>
      <c r="C199" s="104" t="s">
        <v>522</v>
      </c>
      <c r="D199" s="105" t="s">
        <v>331</v>
      </c>
      <c r="E199" s="104" t="s">
        <v>296</v>
      </c>
      <c r="F199" s="106">
        <v>1000</v>
      </c>
      <c r="G199" s="103">
        <v>30</v>
      </c>
      <c r="H199" s="106">
        <f t="shared" si="8"/>
        <v>30000</v>
      </c>
    </row>
    <row r="200" spans="1:8" s="81" customFormat="1" ht="23.25" x14ac:dyDescent="0.35">
      <c r="A200" s="103">
        <f t="shared" si="7"/>
        <v>167</v>
      </c>
      <c r="B200" s="104" t="s">
        <v>253</v>
      </c>
      <c r="C200" s="104" t="s">
        <v>524</v>
      </c>
      <c r="D200" s="105" t="s">
        <v>255</v>
      </c>
      <c r="E200" s="104" t="s">
        <v>525</v>
      </c>
      <c r="F200" s="103">
        <v>200</v>
      </c>
      <c r="G200" s="103">
        <v>75</v>
      </c>
      <c r="H200" s="106">
        <f t="shared" si="8"/>
        <v>15000</v>
      </c>
    </row>
    <row r="201" spans="1:8" s="81" customFormat="1" ht="23.25" x14ac:dyDescent="0.35">
      <c r="A201" s="103">
        <f t="shared" si="7"/>
        <v>168</v>
      </c>
      <c r="B201" s="104" t="s">
        <v>253</v>
      </c>
      <c r="C201" s="104" t="s">
        <v>526</v>
      </c>
      <c r="D201" s="105" t="s">
        <v>255</v>
      </c>
      <c r="E201" s="104" t="s">
        <v>525</v>
      </c>
      <c r="F201" s="106">
        <v>1000</v>
      </c>
      <c r="G201" s="103">
        <v>25</v>
      </c>
      <c r="H201" s="106">
        <f t="shared" si="8"/>
        <v>25000</v>
      </c>
    </row>
    <row r="202" spans="1:8" s="81" customFormat="1" ht="23.25" x14ac:dyDescent="0.35">
      <c r="A202" s="103">
        <f t="shared" si="7"/>
        <v>169</v>
      </c>
      <c r="B202" s="104" t="s">
        <v>253</v>
      </c>
      <c r="C202" s="104" t="s">
        <v>527</v>
      </c>
      <c r="D202" s="105" t="s">
        <v>261</v>
      </c>
      <c r="E202" s="104" t="s">
        <v>296</v>
      </c>
      <c r="F202" s="103">
        <v>500</v>
      </c>
      <c r="G202" s="103">
        <v>42</v>
      </c>
      <c r="H202" s="106">
        <f t="shared" si="8"/>
        <v>21000</v>
      </c>
    </row>
    <row r="203" spans="1:8" s="81" customFormat="1" ht="25.5" customHeight="1" x14ac:dyDescent="0.35">
      <c r="A203" s="162" t="s">
        <v>528</v>
      </c>
      <c r="B203" s="162"/>
      <c r="C203" s="162"/>
      <c r="D203" s="162"/>
      <c r="E203" s="162"/>
      <c r="F203" s="162"/>
      <c r="G203" s="162"/>
      <c r="H203" s="162"/>
    </row>
    <row r="204" spans="1:8" s="81" customFormat="1" ht="23.25" x14ac:dyDescent="0.35">
      <c r="A204" s="103">
        <f>A202+1</f>
        <v>170</v>
      </c>
      <c r="B204" s="104" t="s">
        <v>529</v>
      </c>
      <c r="C204" s="104" t="s">
        <v>530</v>
      </c>
      <c r="D204" s="105" t="s">
        <v>531</v>
      </c>
      <c r="E204" s="104" t="s">
        <v>532</v>
      </c>
      <c r="F204" s="103">
        <v>50</v>
      </c>
      <c r="G204" s="103">
        <v>50</v>
      </c>
      <c r="H204" s="106">
        <f t="shared" si="8"/>
        <v>2500</v>
      </c>
    </row>
    <row r="205" spans="1:8" s="81" customFormat="1" ht="23.25" x14ac:dyDescent="0.35">
      <c r="A205" s="103">
        <f t="shared" si="7"/>
        <v>171</v>
      </c>
      <c r="B205" s="104" t="s">
        <v>230</v>
      </c>
      <c r="C205" s="104" t="s">
        <v>533</v>
      </c>
      <c r="D205" s="105" t="s">
        <v>534</v>
      </c>
      <c r="E205" s="104" t="s">
        <v>535</v>
      </c>
      <c r="F205" s="107">
        <v>20</v>
      </c>
      <c r="G205" s="107">
        <v>600</v>
      </c>
      <c r="H205" s="106">
        <f t="shared" si="8"/>
        <v>12000</v>
      </c>
    </row>
    <row r="206" spans="1:8" s="81" customFormat="1" ht="25.5" customHeight="1" x14ac:dyDescent="0.35">
      <c r="A206" s="162" t="s">
        <v>536</v>
      </c>
      <c r="B206" s="162"/>
      <c r="C206" s="162"/>
      <c r="D206" s="162"/>
      <c r="E206" s="162"/>
      <c r="F206" s="162"/>
      <c r="G206" s="162"/>
      <c r="H206" s="162"/>
    </row>
    <row r="207" spans="1:8" s="81" customFormat="1" ht="25.5" customHeight="1" x14ac:dyDescent="0.35">
      <c r="A207" s="103">
        <f>A205+1</f>
        <v>172</v>
      </c>
      <c r="B207" s="104" t="s">
        <v>354</v>
      </c>
      <c r="C207" s="104" t="s">
        <v>537</v>
      </c>
      <c r="D207" s="105" t="s">
        <v>288</v>
      </c>
      <c r="E207" s="104" t="s">
        <v>341</v>
      </c>
      <c r="F207" s="103">
        <v>100</v>
      </c>
      <c r="G207" s="103">
        <v>5</v>
      </c>
      <c r="H207" s="106">
        <f t="shared" si="8"/>
        <v>500</v>
      </c>
    </row>
    <row r="208" spans="1:8" s="81" customFormat="1" ht="23.25" x14ac:dyDescent="0.35">
      <c r="A208" s="103">
        <f t="shared" si="7"/>
        <v>173</v>
      </c>
      <c r="B208" s="104" t="s">
        <v>253</v>
      </c>
      <c r="C208" s="104" t="s">
        <v>538</v>
      </c>
      <c r="D208" s="105" t="s">
        <v>272</v>
      </c>
      <c r="E208" s="104" t="s">
        <v>368</v>
      </c>
      <c r="F208" s="103">
        <v>300</v>
      </c>
      <c r="G208" s="103">
        <v>2</v>
      </c>
      <c r="H208" s="106">
        <f t="shared" si="8"/>
        <v>600</v>
      </c>
    </row>
    <row r="209" spans="1:8" s="81" customFormat="1" ht="23.25" x14ac:dyDescent="0.35">
      <c r="A209" s="103">
        <f t="shared" si="7"/>
        <v>174</v>
      </c>
      <c r="B209" s="104" t="s">
        <v>354</v>
      </c>
      <c r="C209" s="104" t="s">
        <v>538</v>
      </c>
      <c r="D209" s="105" t="s">
        <v>326</v>
      </c>
      <c r="E209" s="104" t="s">
        <v>308</v>
      </c>
      <c r="F209" s="103">
        <v>300</v>
      </c>
      <c r="G209" s="103">
        <v>2</v>
      </c>
      <c r="H209" s="106">
        <f t="shared" si="8"/>
        <v>600</v>
      </c>
    </row>
    <row r="210" spans="1:8" s="81" customFormat="1" ht="23.25" x14ac:dyDescent="0.35">
      <c r="A210" s="103">
        <f t="shared" si="7"/>
        <v>175</v>
      </c>
      <c r="B210" s="104" t="s">
        <v>253</v>
      </c>
      <c r="C210" s="104" t="s">
        <v>539</v>
      </c>
      <c r="D210" s="105" t="s">
        <v>288</v>
      </c>
      <c r="E210" s="104" t="s">
        <v>296</v>
      </c>
      <c r="F210" s="106">
        <v>3000</v>
      </c>
      <c r="G210" s="103">
        <v>170</v>
      </c>
      <c r="H210" s="106">
        <f t="shared" si="8"/>
        <v>510000</v>
      </c>
    </row>
    <row r="211" spans="1:8" s="81" customFormat="1" ht="23.25" x14ac:dyDescent="0.35">
      <c r="A211" s="103">
        <f t="shared" si="7"/>
        <v>176</v>
      </c>
      <c r="B211" s="104" t="s">
        <v>253</v>
      </c>
      <c r="C211" s="104" t="s">
        <v>540</v>
      </c>
      <c r="D211" s="105" t="s">
        <v>272</v>
      </c>
      <c r="E211" s="104" t="s">
        <v>368</v>
      </c>
      <c r="F211" s="106">
        <v>1000</v>
      </c>
      <c r="G211" s="103">
        <v>60</v>
      </c>
      <c r="H211" s="106">
        <f t="shared" si="8"/>
        <v>60000</v>
      </c>
    </row>
    <row r="212" spans="1:8" s="81" customFormat="1" ht="23.25" x14ac:dyDescent="0.35">
      <c r="A212" s="103">
        <f t="shared" si="7"/>
        <v>177</v>
      </c>
      <c r="B212" s="104" t="s">
        <v>230</v>
      </c>
      <c r="C212" s="104" t="s">
        <v>540</v>
      </c>
      <c r="D212" s="105" t="s">
        <v>541</v>
      </c>
      <c r="E212" s="104" t="s">
        <v>512</v>
      </c>
      <c r="F212" s="103">
        <v>500</v>
      </c>
      <c r="G212" s="103">
        <v>435</v>
      </c>
      <c r="H212" s="106">
        <f t="shared" si="8"/>
        <v>217500</v>
      </c>
    </row>
    <row r="213" spans="1:8" s="81" customFormat="1" ht="23.25" x14ac:dyDescent="0.35">
      <c r="A213" s="103">
        <f t="shared" si="7"/>
        <v>178</v>
      </c>
      <c r="B213" s="104" t="s">
        <v>230</v>
      </c>
      <c r="C213" s="104" t="s">
        <v>542</v>
      </c>
      <c r="D213" s="105" t="s">
        <v>288</v>
      </c>
      <c r="E213" s="104" t="s">
        <v>504</v>
      </c>
      <c r="F213" s="112">
        <v>5000</v>
      </c>
      <c r="G213" s="107">
        <v>60</v>
      </c>
      <c r="H213" s="106">
        <f t="shared" si="8"/>
        <v>300000</v>
      </c>
    </row>
    <row r="214" spans="1:8" s="81" customFormat="1" ht="23.25" x14ac:dyDescent="0.35">
      <c r="A214" s="103">
        <f t="shared" si="7"/>
        <v>179</v>
      </c>
      <c r="B214" s="104" t="s">
        <v>306</v>
      </c>
      <c r="C214" s="104" t="s">
        <v>542</v>
      </c>
      <c r="D214" s="105" t="s">
        <v>325</v>
      </c>
      <c r="E214" s="104" t="s">
        <v>308</v>
      </c>
      <c r="F214" s="107">
        <v>500</v>
      </c>
      <c r="G214" s="107">
        <v>42</v>
      </c>
      <c r="H214" s="106">
        <f t="shared" si="8"/>
        <v>21000</v>
      </c>
    </row>
    <row r="215" spans="1:8" s="81" customFormat="1" ht="23.25" x14ac:dyDescent="0.35">
      <c r="A215" s="103">
        <f t="shared" si="7"/>
        <v>180</v>
      </c>
      <c r="B215" s="104" t="s">
        <v>285</v>
      </c>
      <c r="C215" s="104" t="s">
        <v>543</v>
      </c>
      <c r="D215" s="105" t="s">
        <v>272</v>
      </c>
      <c r="E215" s="104" t="s">
        <v>544</v>
      </c>
      <c r="F215" s="106">
        <v>3000</v>
      </c>
      <c r="G215" s="103">
        <v>25</v>
      </c>
      <c r="H215" s="106">
        <f t="shared" si="8"/>
        <v>75000</v>
      </c>
    </row>
    <row r="216" spans="1:8" s="81" customFormat="1" ht="23.25" x14ac:dyDescent="0.35">
      <c r="A216" s="103">
        <f t="shared" si="7"/>
        <v>181</v>
      </c>
      <c r="B216" s="104" t="s">
        <v>230</v>
      </c>
      <c r="C216" s="104" t="s">
        <v>543</v>
      </c>
      <c r="D216" s="105" t="s">
        <v>541</v>
      </c>
      <c r="E216" s="104" t="s">
        <v>512</v>
      </c>
      <c r="F216" s="106">
        <v>1000</v>
      </c>
      <c r="G216" s="103">
        <v>226</v>
      </c>
      <c r="H216" s="106">
        <f t="shared" si="8"/>
        <v>226000</v>
      </c>
    </row>
    <row r="217" spans="1:8" s="81" customFormat="1" ht="25.5" customHeight="1" x14ac:dyDescent="0.35">
      <c r="A217" s="162" t="s">
        <v>545</v>
      </c>
      <c r="B217" s="162"/>
      <c r="C217" s="162"/>
      <c r="D217" s="162"/>
      <c r="E217" s="162"/>
      <c r="F217" s="162"/>
      <c r="G217" s="162"/>
      <c r="H217" s="162"/>
    </row>
    <row r="218" spans="1:8" s="81" customFormat="1" ht="23.25" x14ac:dyDescent="0.35">
      <c r="A218" s="103">
        <f>A216+1</f>
        <v>182</v>
      </c>
      <c r="B218" s="104" t="s">
        <v>306</v>
      </c>
      <c r="C218" s="104" t="s">
        <v>546</v>
      </c>
      <c r="D218" s="105" t="s">
        <v>547</v>
      </c>
      <c r="E218" s="104" t="s">
        <v>308</v>
      </c>
      <c r="F218" s="103">
        <v>500</v>
      </c>
      <c r="G218" s="103">
        <v>130</v>
      </c>
      <c r="H218" s="106">
        <f t="shared" si="8"/>
        <v>65000</v>
      </c>
    </row>
    <row r="219" spans="1:8" s="81" customFormat="1" ht="40.5" x14ac:dyDescent="0.35">
      <c r="A219" s="103">
        <f t="shared" ref="A219:A282" si="9">A218+1</f>
        <v>183</v>
      </c>
      <c r="B219" s="104" t="s">
        <v>306</v>
      </c>
      <c r="C219" s="104" t="s">
        <v>548</v>
      </c>
      <c r="D219" s="105" t="s">
        <v>547</v>
      </c>
      <c r="E219" s="104" t="s">
        <v>308</v>
      </c>
      <c r="F219" s="103">
        <v>500</v>
      </c>
      <c r="G219" s="103">
        <v>200</v>
      </c>
      <c r="H219" s="106">
        <f t="shared" si="8"/>
        <v>100000</v>
      </c>
    </row>
    <row r="220" spans="1:8" s="81" customFormat="1" ht="23.25" x14ac:dyDescent="0.35">
      <c r="A220" s="103">
        <f t="shared" si="9"/>
        <v>184</v>
      </c>
      <c r="B220" s="104" t="s">
        <v>253</v>
      </c>
      <c r="C220" s="104" t="s">
        <v>549</v>
      </c>
      <c r="D220" s="105" t="s">
        <v>523</v>
      </c>
      <c r="E220" s="104" t="s">
        <v>256</v>
      </c>
      <c r="F220" s="106">
        <v>5000</v>
      </c>
      <c r="G220" s="103">
        <v>3</v>
      </c>
      <c r="H220" s="106">
        <f t="shared" si="8"/>
        <v>15000</v>
      </c>
    </row>
    <row r="221" spans="1:8" s="81" customFormat="1" ht="23.25" x14ac:dyDescent="0.35">
      <c r="A221" s="103">
        <f t="shared" si="9"/>
        <v>185</v>
      </c>
      <c r="B221" s="104" t="s">
        <v>306</v>
      </c>
      <c r="C221" s="104" t="s">
        <v>549</v>
      </c>
      <c r="D221" s="110" t="s">
        <v>550</v>
      </c>
      <c r="E221" s="104" t="s">
        <v>422</v>
      </c>
      <c r="F221" s="106">
        <v>5000</v>
      </c>
      <c r="G221" s="103">
        <v>60</v>
      </c>
      <c r="H221" s="106">
        <f t="shared" si="8"/>
        <v>300000</v>
      </c>
    </row>
    <row r="222" spans="1:8" s="81" customFormat="1" ht="23.25" x14ac:dyDescent="0.35">
      <c r="A222" s="103"/>
      <c r="B222" s="104" t="s">
        <v>551</v>
      </c>
      <c r="C222" s="104" t="s">
        <v>552</v>
      </c>
      <c r="D222" s="110" t="s">
        <v>553</v>
      </c>
      <c r="E222" s="104" t="s">
        <v>324</v>
      </c>
      <c r="F222" s="106">
        <v>1000</v>
      </c>
      <c r="G222" s="103">
        <v>450</v>
      </c>
      <c r="H222" s="106">
        <f>G222*F222</f>
        <v>450000</v>
      </c>
    </row>
    <row r="223" spans="1:8" s="81" customFormat="1" ht="23.25" x14ac:dyDescent="0.35">
      <c r="A223" s="103">
        <f>A221+1</f>
        <v>186</v>
      </c>
      <c r="B223" s="104" t="s">
        <v>253</v>
      </c>
      <c r="C223" s="104" t="s">
        <v>554</v>
      </c>
      <c r="D223" s="105" t="s">
        <v>372</v>
      </c>
      <c r="E223" s="104" t="s">
        <v>305</v>
      </c>
      <c r="F223" s="106">
        <v>2000</v>
      </c>
      <c r="G223" s="103">
        <v>5</v>
      </c>
      <c r="H223" s="106">
        <f t="shared" si="8"/>
        <v>10000</v>
      </c>
    </row>
    <row r="224" spans="1:8" s="81" customFormat="1" ht="23.25" x14ac:dyDescent="0.35">
      <c r="A224" s="103">
        <f t="shared" si="9"/>
        <v>187</v>
      </c>
      <c r="B224" s="104" t="s">
        <v>306</v>
      </c>
      <c r="C224" s="104" t="s">
        <v>555</v>
      </c>
      <c r="D224" s="105" t="s">
        <v>547</v>
      </c>
      <c r="E224" s="104" t="s">
        <v>308</v>
      </c>
      <c r="F224" s="103">
        <v>500</v>
      </c>
      <c r="G224" s="103">
        <v>200</v>
      </c>
      <c r="H224" s="106">
        <f t="shared" si="8"/>
        <v>100000</v>
      </c>
    </row>
    <row r="225" spans="1:8" s="81" customFormat="1" ht="23.25" x14ac:dyDescent="0.35">
      <c r="A225" s="103">
        <f t="shared" si="9"/>
        <v>188</v>
      </c>
      <c r="B225" s="104" t="s">
        <v>253</v>
      </c>
      <c r="C225" s="104" t="s">
        <v>556</v>
      </c>
      <c r="D225" s="105" t="s">
        <v>523</v>
      </c>
      <c r="E225" s="104" t="s">
        <v>258</v>
      </c>
      <c r="F225" s="106">
        <v>2000</v>
      </c>
      <c r="G225" s="103">
        <v>5</v>
      </c>
      <c r="H225" s="106">
        <f t="shared" si="8"/>
        <v>10000</v>
      </c>
    </row>
    <row r="226" spans="1:8" s="81" customFormat="1" ht="23.25" x14ac:dyDescent="0.35">
      <c r="A226" s="103">
        <f t="shared" si="9"/>
        <v>189</v>
      </c>
      <c r="B226" s="104" t="s">
        <v>253</v>
      </c>
      <c r="C226" s="104" t="s">
        <v>557</v>
      </c>
      <c r="D226" s="105" t="s">
        <v>300</v>
      </c>
      <c r="E226" s="104" t="s">
        <v>258</v>
      </c>
      <c r="F226" s="106">
        <v>2000</v>
      </c>
      <c r="G226" s="103">
        <v>30</v>
      </c>
      <c r="H226" s="106">
        <f t="shared" si="8"/>
        <v>60000</v>
      </c>
    </row>
    <row r="227" spans="1:8" s="81" customFormat="1" ht="23.25" x14ac:dyDescent="0.35">
      <c r="A227" s="103">
        <f t="shared" si="9"/>
        <v>190</v>
      </c>
      <c r="B227" s="104" t="s">
        <v>253</v>
      </c>
      <c r="C227" s="104" t="s">
        <v>558</v>
      </c>
      <c r="D227" s="105" t="s">
        <v>523</v>
      </c>
      <c r="E227" s="104" t="s">
        <v>258</v>
      </c>
      <c r="F227" s="106">
        <v>2000</v>
      </c>
      <c r="G227" s="103">
        <v>7</v>
      </c>
      <c r="H227" s="106">
        <f t="shared" si="8"/>
        <v>14000</v>
      </c>
    </row>
    <row r="228" spans="1:8" s="81" customFormat="1" ht="23.25" x14ac:dyDescent="0.35">
      <c r="A228" s="103">
        <f t="shared" si="9"/>
        <v>191</v>
      </c>
      <c r="B228" s="104" t="s">
        <v>306</v>
      </c>
      <c r="C228" s="104" t="s">
        <v>558</v>
      </c>
      <c r="D228" s="110" t="s">
        <v>550</v>
      </c>
      <c r="E228" s="104" t="s">
        <v>411</v>
      </c>
      <c r="F228" s="106">
        <v>2000</v>
      </c>
      <c r="G228" s="103">
        <v>40</v>
      </c>
      <c r="H228" s="106">
        <f t="shared" si="8"/>
        <v>80000</v>
      </c>
    </row>
    <row r="229" spans="1:8" s="81" customFormat="1" ht="23.25" x14ac:dyDescent="0.35">
      <c r="A229" s="103">
        <f t="shared" si="9"/>
        <v>192</v>
      </c>
      <c r="B229" s="104" t="s">
        <v>246</v>
      </c>
      <c r="C229" s="104" t="s">
        <v>559</v>
      </c>
      <c r="D229" s="113">
        <v>1E-3</v>
      </c>
      <c r="E229" s="104" t="s">
        <v>248</v>
      </c>
      <c r="F229" s="106">
        <v>1000</v>
      </c>
      <c r="G229" s="103">
        <v>390</v>
      </c>
      <c r="H229" s="106">
        <f t="shared" si="8"/>
        <v>390000</v>
      </c>
    </row>
    <row r="230" spans="1:8" s="81" customFormat="1" ht="23.25" x14ac:dyDescent="0.35">
      <c r="A230" s="103">
        <f t="shared" si="9"/>
        <v>193</v>
      </c>
      <c r="B230" s="104" t="s">
        <v>551</v>
      </c>
      <c r="C230" s="104" t="s">
        <v>559</v>
      </c>
      <c r="D230" s="113">
        <v>6.0000000000000001E-3</v>
      </c>
      <c r="E230" s="104" t="s">
        <v>324</v>
      </c>
      <c r="F230" s="106">
        <v>1000</v>
      </c>
      <c r="G230" s="103">
        <v>900</v>
      </c>
      <c r="H230" s="106">
        <f t="shared" si="8"/>
        <v>900000</v>
      </c>
    </row>
    <row r="231" spans="1:8" s="81" customFormat="1" ht="23.25" x14ac:dyDescent="0.35">
      <c r="A231" s="103">
        <f t="shared" si="9"/>
        <v>194</v>
      </c>
      <c r="B231" s="104" t="s">
        <v>306</v>
      </c>
      <c r="C231" s="104" t="s">
        <v>560</v>
      </c>
      <c r="D231" s="110" t="s">
        <v>561</v>
      </c>
      <c r="E231" s="104" t="s">
        <v>422</v>
      </c>
      <c r="F231" s="106">
        <v>1160</v>
      </c>
      <c r="G231" s="103">
        <v>1500</v>
      </c>
      <c r="H231" s="106">
        <f t="shared" si="8"/>
        <v>1740000</v>
      </c>
    </row>
    <row r="232" spans="1:8" s="81" customFormat="1" ht="23.25" x14ac:dyDescent="0.35">
      <c r="A232" s="103">
        <f t="shared" si="9"/>
        <v>195</v>
      </c>
      <c r="B232" s="104" t="s">
        <v>253</v>
      </c>
      <c r="C232" s="104" t="s">
        <v>560</v>
      </c>
      <c r="D232" s="105" t="s">
        <v>261</v>
      </c>
      <c r="E232" s="104" t="s">
        <v>305</v>
      </c>
      <c r="F232" s="106">
        <v>2000</v>
      </c>
      <c r="G232" s="103">
        <v>150</v>
      </c>
      <c r="H232" s="106">
        <f t="shared" si="8"/>
        <v>300000</v>
      </c>
    </row>
    <row r="233" spans="1:8" s="81" customFormat="1" ht="26.25" customHeight="1" x14ac:dyDescent="0.35">
      <c r="A233" s="162" t="s">
        <v>562</v>
      </c>
      <c r="B233" s="162"/>
      <c r="C233" s="162"/>
      <c r="D233" s="162"/>
      <c r="E233" s="162"/>
      <c r="F233" s="162"/>
      <c r="G233" s="162"/>
      <c r="H233" s="162"/>
    </row>
    <row r="234" spans="1:8" s="81" customFormat="1" ht="51.75" customHeight="1" x14ac:dyDescent="0.35">
      <c r="A234" s="103">
        <f>A232+1</f>
        <v>196</v>
      </c>
      <c r="B234" s="104" t="s">
        <v>253</v>
      </c>
      <c r="C234" s="104" t="s">
        <v>563</v>
      </c>
      <c r="D234" s="105" t="s">
        <v>295</v>
      </c>
      <c r="E234" s="104" t="s">
        <v>305</v>
      </c>
      <c r="F234" s="106">
        <v>1000</v>
      </c>
      <c r="G234" s="103">
        <v>4</v>
      </c>
      <c r="H234" s="106">
        <f t="shared" si="8"/>
        <v>4000</v>
      </c>
    </row>
    <row r="235" spans="1:8" s="81" customFormat="1" ht="63" customHeight="1" x14ac:dyDescent="0.35">
      <c r="A235" s="103">
        <f t="shared" si="9"/>
        <v>197</v>
      </c>
      <c r="B235" s="104" t="s">
        <v>230</v>
      </c>
      <c r="C235" s="104" t="s">
        <v>564</v>
      </c>
      <c r="D235" s="105" t="s">
        <v>565</v>
      </c>
      <c r="E235" s="104" t="s">
        <v>566</v>
      </c>
      <c r="F235" s="103">
        <v>300</v>
      </c>
      <c r="G235" s="103">
        <v>225</v>
      </c>
      <c r="H235" s="106">
        <f t="shared" si="8"/>
        <v>67500</v>
      </c>
    </row>
    <row r="236" spans="1:8" s="81" customFormat="1" ht="63" customHeight="1" x14ac:dyDescent="0.35">
      <c r="A236" s="162" t="s">
        <v>567</v>
      </c>
      <c r="B236" s="162"/>
      <c r="C236" s="162"/>
      <c r="D236" s="162"/>
      <c r="E236" s="162"/>
      <c r="F236" s="162"/>
      <c r="G236" s="162"/>
      <c r="H236" s="162"/>
    </row>
    <row r="237" spans="1:8" s="81" customFormat="1" ht="51" customHeight="1" x14ac:dyDescent="0.35">
      <c r="A237" s="103">
        <f>A235+1</f>
        <v>198</v>
      </c>
      <c r="B237" s="104" t="s">
        <v>253</v>
      </c>
      <c r="C237" s="104" t="s">
        <v>568</v>
      </c>
      <c r="D237" s="105" t="s">
        <v>569</v>
      </c>
      <c r="E237" s="104" t="s">
        <v>296</v>
      </c>
      <c r="F237" s="106">
        <v>1000</v>
      </c>
      <c r="G237" s="103">
        <v>4</v>
      </c>
      <c r="H237" s="106">
        <f t="shared" si="8"/>
        <v>4000</v>
      </c>
    </row>
    <row r="238" spans="1:8" s="81" customFormat="1" ht="40.5" x14ac:dyDescent="0.35">
      <c r="A238" s="103">
        <f t="shared" si="9"/>
        <v>199</v>
      </c>
      <c r="B238" s="104" t="s">
        <v>253</v>
      </c>
      <c r="C238" s="104" t="s">
        <v>568</v>
      </c>
      <c r="D238" s="105" t="s">
        <v>570</v>
      </c>
      <c r="E238" s="104" t="s">
        <v>296</v>
      </c>
      <c r="F238" s="106">
        <v>1000</v>
      </c>
      <c r="G238" s="103">
        <v>6</v>
      </c>
      <c r="H238" s="106">
        <f t="shared" si="8"/>
        <v>6000</v>
      </c>
    </row>
    <row r="239" spans="1:8" s="81" customFormat="1" ht="23.25" x14ac:dyDescent="0.35">
      <c r="A239" s="103">
        <f t="shared" si="9"/>
        <v>200</v>
      </c>
      <c r="B239" s="104" t="s">
        <v>253</v>
      </c>
      <c r="C239" s="104" t="s">
        <v>571</v>
      </c>
      <c r="D239" s="105" t="s">
        <v>572</v>
      </c>
      <c r="E239" s="104" t="s">
        <v>296</v>
      </c>
      <c r="F239" s="106">
        <v>1000</v>
      </c>
      <c r="G239" s="103">
        <v>7</v>
      </c>
      <c r="H239" s="106">
        <f t="shared" si="8"/>
        <v>7000</v>
      </c>
    </row>
    <row r="240" spans="1:8" s="81" customFormat="1" ht="23.25" x14ac:dyDescent="0.35">
      <c r="A240" s="103">
        <f t="shared" si="9"/>
        <v>201</v>
      </c>
      <c r="B240" s="104" t="s">
        <v>253</v>
      </c>
      <c r="C240" s="104" t="s">
        <v>571</v>
      </c>
      <c r="D240" s="105" t="s">
        <v>573</v>
      </c>
      <c r="E240" s="104" t="s">
        <v>296</v>
      </c>
      <c r="F240" s="106">
        <v>5000</v>
      </c>
      <c r="G240" s="103">
        <v>20</v>
      </c>
      <c r="H240" s="106">
        <f t="shared" si="8"/>
        <v>100000</v>
      </c>
    </row>
    <row r="241" spans="1:8" s="81" customFormat="1" ht="23.25" x14ac:dyDescent="0.35">
      <c r="A241" s="103">
        <f t="shared" si="9"/>
        <v>202</v>
      </c>
      <c r="B241" s="104" t="s">
        <v>253</v>
      </c>
      <c r="C241" s="104" t="s">
        <v>571</v>
      </c>
      <c r="D241" s="105" t="s">
        <v>574</v>
      </c>
      <c r="E241" s="104" t="s">
        <v>296</v>
      </c>
      <c r="F241" s="106">
        <v>3000</v>
      </c>
      <c r="G241" s="103">
        <v>15</v>
      </c>
      <c r="H241" s="106">
        <f t="shared" si="8"/>
        <v>45000</v>
      </c>
    </row>
    <row r="242" spans="1:8" s="81" customFormat="1" ht="23.25" x14ac:dyDescent="0.35">
      <c r="A242" s="103">
        <f t="shared" si="9"/>
        <v>203</v>
      </c>
      <c r="B242" s="104" t="s">
        <v>253</v>
      </c>
      <c r="C242" s="104" t="s">
        <v>575</v>
      </c>
      <c r="D242" s="105" t="s">
        <v>523</v>
      </c>
      <c r="E242" s="104" t="s">
        <v>368</v>
      </c>
      <c r="F242" s="106">
        <v>2500</v>
      </c>
      <c r="G242" s="103">
        <v>5</v>
      </c>
      <c r="H242" s="106">
        <f t="shared" si="8"/>
        <v>12500</v>
      </c>
    </row>
    <row r="243" spans="1:8" s="81" customFormat="1" ht="23.25" x14ac:dyDescent="0.35">
      <c r="A243" s="103">
        <f t="shared" si="9"/>
        <v>204</v>
      </c>
      <c r="B243" s="104" t="s">
        <v>253</v>
      </c>
      <c r="C243" s="104" t="s">
        <v>575</v>
      </c>
      <c r="D243" s="105" t="s">
        <v>331</v>
      </c>
      <c r="E243" s="104" t="s">
        <v>368</v>
      </c>
      <c r="F243" s="106">
        <v>2500</v>
      </c>
      <c r="G243" s="103">
        <v>10</v>
      </c>
      <c r="H243" s="106">
        <f t="shared" si="8"/>
        <v>25000</v>
      </c>
    </row>
    <row r="244" spans="1:8" s="81" customFormat="1" ht="23.25" x14ac:dyDescent="0.35">
      <c r="A244" s="103">
        <f t="shared" si="9"/>
        <v>205</v>
      </c>
      <c r="B244" s="104" t="s">
        <v>253</v>
      </c>
      <c r="C244" s="104" t="s">
        <v>576</v>
      </c>
      <c r="D244" s="105" t="s">
        <v>577</v>
      </c>
      <c r="E244" s="104" t="s">
        <v>296</v>
      </c>
      <c r="F244" s="103">
        <v>500</v>
      </c>
      <c r="G244" s="103">
        <v>20</v>
      </c>
      <c r="H244" s="106">
        <f t="shared" si="8"/>
        <v>10000</v>
      </c>
    </row>
    <row r="245" spans="1:8" s="81" customFormat="1" ht="23.25" x14ac:dyDescent="0.35">
      <c r="A245" s="103">
        <f t="shared" si="9"/>
        <v>206</v>
      </c>
      <c r="B245" s="104" t="s">
        <v>253</v>
      </c>
      <c r="C245" s="104" t="s">
        <v>576</v>
      </c>
      <c r="D245" s="105" t="s">
        <v>578</v>
      </c>
      <c r="E245" s="104" t="s">
        <v>296</v>
      </c>
      <c r="F245" s="103">
        <v>500</v>
      </c>
      <c r="G245" s="103">
        <v>45</v>
      </c>
      <c r="H245" s="106">
        <f t="shared" si="8"/>
        <v>22500</v>
      </c>
    </row>
    <row r="246" spans="1:8" s="81" customFormat="1" ht="23.25" x14ac:dyDescent="0.35">
      <c r="A246" s="103">
        <f t="shared" si="9"/>
        <v>207</v>
      </c>
      <c r="B246" s="104" t="s">
        <v>253</v>
      </c>
      <c r="C246" s="104" t="s">
        <v>579</v>
      </c>
      <c r="D246" s="105" t="s">
        <v>328</v>
      </c>
      <c r="E246" s="104" t="s">
        <v>296</v>
      </c>
      <c r="F246" s="103">
        <v>200</v>
      </c>
      <c r="G246" s="103">
        <v>32</v>
      </c>
      <c r="H246" s="106">
        <f t="shared" si="8"/>
        <v>6400</v>
      </c>
    </row>
    <row r="247" spans="1:8" s="81" customFormat="1" ht="23.25" x14ac:dyDescent="0.35">
      <c r="A247" s="103">
        <f t="shared" si="9"/>
        <v>208</v>
      </c>
      <c r="B247" s="104" t="s">
        <v>253</v>
      </c>
      <c r="C247" s="104" t="s">
        <v>579</v>
      </c>
      <c r="D247" s="105" t="s">
        <v>580</v>
      </c>
      <c r="E247" s="104" t="s">
        <v>296</v>
      </c>
      <c r="F247" s="103">
        <v>500</v>
      </c>
      <c r="G247" s="103">
        <v>4</v>
      </c>
      <c r="H247" s="106">
        <f t="shared" si="8"/>
        <v>2000</v>
      </c>
    </row>
    <row r="248" spans="1:8" s="81" customFormat="1" ht="23.25" x14ac:dyDescent="0.35">
      <c r="A248" s="103">
        <f t="shared" si="9"/>
        <v>209</v>
      </c>
      <c r="B248" s="104" t="s">
        <v>253</v>
      </c>
      <c r="C248" s="104" t="s">
        <v>581</v>
      </c>
      <c r="D248" s="105" t="s">
        <v>255</v>
      </c>
      <c r="E248" s="104" t="s">
        <v>296</v>
      </c>
      <c r="F248" s="103">
        <v>300</v>
      </c>
      <c r="G248" s="103">
        <v>25</v>
      </c>
      <c r="H248" s="106">
        <f t="shared" si="8"/>
        <v>7500</v>
      </c>
    </row>
    <row r="249" spans="1:8" s="81" customFormat="1" ht="23.25" x14ac:dyDescent="0.35">
      <c r="A249" s="103">
        <f t="shared" si="9"/>
        <v>210</v>
      </c>
      <c r="B249" s="104" t="s">
        <v>253</v>
      </c>
      <c r="C249" s="104" t="s">
        <v>581</v>
      </c>
      <c r="D249" s="105" t="s">
        <v>261</v>
      </c>
      <c r="E249" s="104" t="s">
        <v>296</v>
      </c>
      <c r="F249" s="103">
        <v>300</v>
      </c>
      <c r="G249" s="103">
        <v>8</v>
      </c>
      <c r="H249" s="106">
        <f t="shared" si="8"/>
        <v>2400</v>
      </c>
    </row>
    <row r="250" spans="1:8" s="81" customFormat="1" ht="23.25" x14ac:dyDescent="0.35">
      <c r="A250" s="103">
        <f t="shared" si="9"/>
        <v>211</v>
      </c>
      <c r="B250" s="104" t="s">
        <v>253</v>
      </c>
      <c r="C250" s="104" t="s">
        <v>582</v>
      </c>
      <c r="D250" s="105" t="s">
        <v>523</v>
      </c>
      <c r="E250" s="104" t="s">
        <v>296</v>
      </c>
      <c r="F250" s="103">
        <v>300</v>
      </c>
      <c r="G250" s="103">
        <v>5</v>
      </c>
      <c r="H250" s="106">
        <f t="shared" si="8"/>
        <v>1500</v>
      </c>
    </row>
    <row r="251" spans="1:8" s="81" customFormat="1" ht="23.25" x14ac:dyDescent="0.35">
      <c r="A251" s="103">
        <f t="shared" si="9"/>
        <v>212</v>
      </c>
      <c r="B251" s="104" t="s">
        <v>253</v>
      </c>
      <c r="C251" s="104" t="s">
        <v>582</v>
      </c>
      <c r="D251" s="105" t="s">
        <v>331</v>
      </c>
      <c r="E251" s="104" t="s">
        <v>296</v>
      </c>
      <c r="F251" s="103">
        <v>300</v>
      </c>
      <c r="G251" s="103">
        <v>8</v>
      </c>
      <c r="H251" s="106">
        <f t="shared" ref="H251:H298" si="10">G251*F251</f>
        <v>2400</v>
      </c>
    </row>
    <row r="252" spans="1:8" s="81" customFormat="1" ht="23.25" x14ac:dyDescent="0.35">
      <c r="A252" s="103">
        <f t="shared" si="9"/>
        <v>213</v>
      </c>
      <c r="B252" s="104" t="s">
        <v>253</v>
      </c>
      <c r="C252" s="104" t="s">
        <v>583</v>
      </c>
      <c r="D252" s="105" t="s">
        <v>255</v>
      </c>
      <c r="E252" s="104" t="s">
        <v>305</v>
      </c>
      <c r="F252" s="106">
        <v>2000</v>
      </c>
      <c r="G252" s="103">
        <v>8</v>
      </c>
      <c r="H252" s="106">
        <f t="shared" si="10"/>
        <v>16000</v>
      </c>
    </row>
    <row r="253" spans="1:8" s="81" customFormat="1" ht="23.25" x14ac:dyDescent="0.35">
      <c r="A253" s="103">
        <f t="shared" si="9"/>
        <v>214</v>
      </c>
      <c r="B253" s="104" t="s">
        <v>253</v>
      </c>
      <c r="C253" s="104" t="s">
        <v>584</v>
      </c>
      <c r="D253" s="105" t="s">
        <v>270</v>
      </c>
      <c r="E253" s="104" t="s">
        <v>585</v>
      </c>
      <c r="F253" s="106">
        <v>2000</v>
      </c>
      <c r="G253" s="103">
        <v>6</v>
      </c>
      <c r="H253" s="106">
        <f t="shared" si="10"/>
        <v>12000</v>
      </c>
    </row>
    <row r="254" spans="1:8" s="81" customFormat="1" ht="23.25" x14ac:dyDescent="0.35">
      <c r="A254" s="103">
        <f t="shared" si="9"/>
        <v>215</v>
      </c>
      <c r="B254" s="104" t="s">
        <v>253</v>
      </c>
      <c r="C254" s="104" t="s">
        <v>584</v>
      </c>
      <c r="D254" s="105" t="s">
        <v>261</v>
      </c>
      <c r="E254" s="104" t="s">
        <v>585</v>
      </c>
      <c r="F254" s="106">
        <v>2000</v>
      </c>
      <c r="G254" s="103">
        <v>8</v>
      </c>
      <c r="H254" s="106">
        <f t="shared" si="10"/>
        <v>16000</v>
      </c>
    </row>
    <row r="255" spans="1:8" s="81" customFormat="1" ht="23.25" x14ac:dyDescent="0.35">
      <c r="A255" s="103">
        <f t="shared" si="9"/>
        <v>216</v>
      </c>
      <c r="B255" s="104" t="s">
        <v>253</v>
      </c>
      <c r="C255" s="104" t="s">
        <v>586</v>
      </c>
      <c r="D255" s="105" t="s">
        <v>523</v>
      </c>
      <c r="E255" s="104" t="s">
        <v>368</v>
      </c>
      <c r="F255" s="103">
        <v>500</v>
      </c>
      <c r="G255" s="103">
        <v>12</v>
      </c>
      <c r="H255" s="106">
        <f t="shared" si="10"/>
        <v>6000</v>
      </c>
    </row>
    <row r="256" spans="1:8" s="81" customFormat="1" ht="23.25" x14ac:dyDescent="0.35">
      <c r="A256" s="103">
        <f t="shared" si="9"/>
        <v>217</v>
      </c>
      <c r="B256" s="104" t="s">
        <v>253</v>
      </c>
      <c r="C256" s="104" t="s">
        <v>586</v>
      </c>
      <c r="D256" s="105" t="s">
        <v>587</v>
      </c>
      <c r="E256" s="104" t="s">
        <v>368</v>
      </c>
      <c r="F256" s="103">
        <v>500</v>
      </c>
      <c r="G256" s="103">
        <v>13</v>
      </c>
      <c r="H256" s="106">
        <f t="shared" si="10"/>
        <v>6500</v>
      </c>
    </row>
    <row r="257" spans="1:8" s="81" customFormat="1" ht="23.25" x14ac:dyDescent="0.35">
      <c r="A257" s="103">
        <f t="shared" si="9"/>
        <v>218</v>
      </c>
      <c r="B257" s="104" t="s">
        <v>253</v>
      </c>
      <c r="C257" s="104" t="s">
        <v>586</v>
      </c>
      <c r="D257" s="105" t="s">
        <v>331</v>
      </c>
      <c r="E257" s="104" t="s">
        <v>368</v>
      </c>
      <c r="F257" s="106">
        <v>1000</v>
      </c>
      <c r="G257" s="103">
        <v>3</v>
      </c>
      <c r="H257" s="106">
        <f t="shared" si="10"/>
        <v>3000</v>
      </c>
    </row>
    <row r="258" spans="1:8" s="81" customFormat="1" ht="23.25" x14ac:dyDescent="0.35">
      <c r="A258" s="103">
        <f t="shared" si="9"/>
        <v>219</v>
      </c>
      <c r="B258" s="104" t="s">
        <v>253</v>
      </c>
      <c r="C258" s="104" t="s">
        <v>588</v>
      </c>
      <c r="D258" s="105" t="s">
        <v>589</v>
      </c>
      <c r="E258" s="104" t="s">
        <v>256</v>
      </c>
      <c r="F258" s="106">
        <v>1000</v>
      </c>
      <c r="G258" s="103">
        <v>6</v>
      </c>
      <c r="H258" s="106">
        <f t="shared" si="10"/>
        <v>6000</v>
      </c>
    </row>
    <row r="259" spans="1:8" s="81" customFormat="1" ht="23.25" x14ac:dyDescent="0.35">
      <c r="A259" s="103">
        <f t="shared" si="9"/>
        <v>220</v>
      </c>
      <c r="B259" s="104" t="s">
        <v>253</v>
      </c>
      <c r="C259" s="104" t="s">
        <v>588</v>
      </c>
      <c r="D259" s="105" t="s">
        <v>255</v>
      </c>
      <c r="E259" s="104" t="s">
        <v>256</v>
      </c>
      <c r="F259" s="103">
        <v>500</v>
      </c>
      <c r="G259" s="103">
        <v>8</v>
      </c>
      <c r="H259" s="106">
        <f t="shared" si="10"/>
        <v>4000</v>
      </c>
    </row>
    <row r="260" spans="1:8" s="81" customFormat="1" ht="23.25" x14ac:dyDescent="0.35">
      <c r="A260" s="103">
        <f t="shared" si="9"/>
        <v>221</v>
      </c>
      <c r="B260" s="104" t="s">
        <v>253</v>
      </c>
      <c r="C260" s="104" t="s">
        <v>588</v>
      </c>
      <c r="D260" s="105" t="s">
        <v>590</v>
      </c>
      <c r="E260" s="104" t="s">
        <v>256</v>
      </c>
      <c r="F260" s="106">
        <v>1000</v>
      </c>
      <c r="G260" s="103">
        <v>8</v>
      </c>
      <c r="H260" s="106">
        <f t="shared" si="10"/>
        <v>8000</v>
      </c>
    </row>
    <row r="261" spans="1:8" s="81" customFormat="1" ht="23.25" x14ac:dyDescent="0.35">
      <c r="A261" s="103">
        <f t="shared" si="9"/>
        <v>222</v>
      </c>
      <c r="B261" s="104" t="s">
        <v>253</v>
      </c>
      <c r="C261" s="104" t="s">
        <v>588</v>
      </c>
      <c r="D261" s="105" t="s">
        <v>591</v>
      </c>
      <c r="E261" s="104" t="s">
        <v>256</v>
      </c>
      <c r="F261" s="106">
        <v>1000</v>
      </c>
      <c r="G261" s="103">
        <v>20</v>
      </c>
      <c r="H261" s="106">
        <f t="shared" si="10"/>
        <v>20000</v>
      </c>
    </row>
    <row r="262" spans="1:8" s="81" customFormat="1" ht="23.25" x14ac:dyDescent="0.35">
      <c r="A262" s="103">
        <f t="shared" si="9"/>
        <v>223</v>
      </c>
      <c r="B262" s="104" t="s">
        <v>253</v>
      </c>
      <c r="C262" s="104" t="s">
        <v>592</v>
      </c>
      <c r="D262" s="105" t="s">
        <v>523</v>
      </c>
      <c r="E262" s="104" t="s">
        <v>296</v>
      </c>
      <c r="F262" s="103">
        <v>100</v>
      </c>
      <c r="G262" s="103">
        <v>15</v>
      </c>
      <c r="H262" s="106">
        <f t="shared" si="10"/>
        <v>1500</v>
      </c>
    </row>
    <row r="263" spans="1:8" s="81" customFormat="1" ht="23.25" x14ac:dyDescent="0.35">
      <c r="A263" s="103">
        <f t="shared" si="9"/>
        <v>224</v>
      </c>
      <c r="B263" s="104" t="s">
        <v>253</v>
      </c>
      <c r="C263" s="104" t="s">
        <v>592</v>
      </c>
      <c r="D263" s="105" t="s">
        <v>587</v>
      </c>
      <c r="E263" s="104" t="s">
        <v>296</v>
      </c>
      <c r="F263" s="103">
        <v>300</v>
      </c>
      <c r="G263" s="103">
        <v>5</v>
      </c>
      <c r="H263" s="106">
        <f t="shared" si="10"/>
        <v>1500</v>
      </c>
    </row>
    <row r="264" spans="1:8" s="81" customFormat="1" ht="23.25" x14ac:dyDescent="0.35">
      <c r="A264" s="103">
        <f t="shared" si="9"/>
        <v>225</v>
      </c>
      <c r="B264" s="104" t="s">
        <v>253</v>
      </c>
      <c r="C264" s="104" t="s">
        <v>592</v>
      </c>
      <c r="D264" s="105" t="s">
        <v>331</v>
      </c>
      <c r="E264" s="104" t="s">
        <v>296</v>
      </c>
      <c r="F264" s="103">
        <v>500</v>
      </c>
      <c r="G264" s="103">
        <v>3</v>
      </c>
      <c r="H264" s="106">
        <f t="shared" si="10"/>
        <v>1500</v>
      </c>
    </row>
    <row r="265" spans="1:8" s="81" customFormat="1" ht="23.25" x14ac:dyDescent="0.35">
      <c r="A265" s="103">
        <f t="shared" si="9"/>
        <v>226</v>
      </c>
      <c r="B265" s="104" t="s">
        <v>253</v>
      </c>
      <c r="C265" s="104" t="s">
        <v>593</v>
      </c>
      <c r="D265" s="105" t="s">
        <v>523</v>
      </c>
      <c r="E265" s="104" t="s">
        <v>305</v>
      </c>
      <c r="F265" s="106">
        <v>1000</v>
      </c>
      <c r="G265" s="103">
        <v>7</v>
      </c>
      <c r="H265" s="106">
        <f t="shared" si="10"/>
        <v>7000</v>
      </c>
    </row>
    <row r="266" spans="1:8" s="81" customFormat="1" ht="23.25" x14ac:dyDescent="0.35">
      <c r="A266" s="103">
        <f t="shared" si="9"/>
        <v>227</v>
      </c>
      <c r="B266" s="104" t="s">
        <v>253</v>
      </c>
      <c r="C266" s="104" t="s">
        <v>593</v>
      </c>
      <c r="D266" s="105" t="s">
        <v>580</v>
      </c>
      <c r="E266" s="104" t="s">
        <v>305</v>
      </c>
      <c r="F266" s="103">
        <v>500</v>
      </c>
      <c r="G266" s="103">
        <v>4.5</v>
      </c>
      <c r="H266" s="106">
        <f t="shared" si="10"/>
        <v>2250</v>
      </c>
    </row>
    <row r="267" spans="1:8" s="81" customFormat="1" ht="41.25" x14ac:dyDescent="0.35">
      <c r="A267" s="103">
        <f t="shared" si="9"/>
        <v>228</v>
      </c>
      <c r="B267" s="104" t="s">
        <v>230</v>
      </c>
      <c r="C267" s="104" t="s">
        <v>594</v>
      </c>
      <c r="D267" s="110" t="s">
        <v>595</v>
      </c>
      <c r="E267" s="104" t="s">
        <v>242</v>
      </c>
      <c r="F267" s="103">
        <v>300</v>
      </c>
      <c r="G267" s="103">
        <v>7</v>
      </c>
      <c r="H267" s="106">
        <f t="shared" si="10"/>
        <v>2100</v>
      </c>
    </row>
    <row r="268" spans="1:8" s="81" customFormat="1" ht="23.25" x14ac:dyDescent="0.35">
      <c r="A268" s="103">
        <f t="shared" si="9"/>
        <v>229</v>
      </c>
      <c r="B268" s="104" t="s">
        <v>253</v>
      </c>
      <c r="C268" s="104" t="s">
        <v>594</v>
      </c>
      <c r="D268" s="105" t="s">
        <v>270</v>
      </c>
      <c r="E268" s="104" t="s">
        <v>368</v>
      </c>
      <c r="F268" s="103">
        <v>300</v>
      </c>
      <c r="G268" s="103">
        <v>5</v>
      </c>
      <c r="H268" s="106">
        <f t="shared" si="10"/>
        <v>1500</v>
      </c>
    </row>
    <row r="269" spans="1:8" s="81" customFormat="1" ht="23.25" x14ac:dyDescent="0.35">
      <c r="A269" s="103">
        <f t="shared" si="9"/>
        <v>230</v>
      </c>
      <c r="B269" s="104" t="s">
        <v>253</v>
      </c>
      <c r="C269" s="104" t="s">
        <v>596</v>
      </c>
      <c r="D269" s="105" t="s">
        <v>255</v>
      </c>
      <c r="E269" s="104" t="s">
        <v>305</v>
      </c>
      <c r="F269" s="103">
        <v>300</v>
      </c>
      <c r="G269" s="103">
        <v>15</v>
      </c>
      <c r="H269" s="106">
        <f t="shared" si="10"/>
        <v>4500</v>
      </c>
    </row>
    <row r="270" spans="1:8" s="81" customFormat="1" ht="23.25" x14ac:dyDescent="0.35">
      <c r="A270" s="103">
        <f t="shared" si="9"/>
        <v>231</v>
      </c>
      <c r="B270" s="104" t="s">
        <v>253</v>
      </c>
      <c r="C270" s="104" t="s">
        <v>597</v>
      </c>
      <c r="D270" s="105" t="s">
        <v>295</v>
      </c>
      <c r="E270" s="104" t="s">
        <v>305</v>
      </c>
      <c r="F270" s="106">
        <v>2000</v>
      </c>
      <c r="G270" s="103">
        <v>10</v>
      </c>
      <c r="H270" s="106">
        <f t="shared" si="10"/>
        <v>20000</v>
      </c>
    </row>
    <row r="271" spans="1:8" s="81" customFormat="1" ht="23.25" x14ac:dyDescent="0.35">
      <c r="A271" s="103">
        <f t="shared" si="9"/>
        <v>232</v>
      </c>
      <c r="B271" s="104" t="s">
        <v>230</v>
      </c>
      <c r="C271" s="104" t="s">
        <v>598</v>
      </c>
      <c r="D271" s="105" t="s">
        <v>599</v>
      </c>
      <c r="E271" s="104" t="s">
        <v>237</v>
      </c>
      <c r="F271" s="106">
        <v>1000</v>
      </c>
      <c r="G271" s="103">
        <v>520</v>
      </c>
      <c r="H271" s="106">
        <f t="shared" si="10"/>
        <v>520000</v>
      </c>
    </row>
    <row r="272" spans="1:8" s="81" customFormat="1" ht="23.25" x14ac:dyDescent="0.35">
      <c r="A272" s="103">
        <f t="shared" si="9"/>
        <v>233</v>
      </c>
      <c r="B272" s="104" t="s">
        <v>285</v>
      </c>
      <c r="C272" s="104" t="s">
        <v>600</v>
      </c>
      <c r="D272" s="105" t="s">
        <v>523</v>
      </c>
      <c r="E272" s="104" t="s">
        <v>601</v>
      </c>
      <c r="F272" s="106">
        <v>1000</v>
      </c>
      <c r="G272" s="103">
        <v>5</v>
      </c>
      <c r="H272" s="106">
        <f t="shared" si="10"/>
        <v>5000</v>
      </c>
    </row>
    <row r="273" spans="1:8" s="81" customFormat="1" ht="25.5" customHeight="1" x14ac:dyDescent="0.35">
      <c r="A273" s="162" t="s">
        <v>602</v>
      </c>
      <c r="B273" s="162"/>
      <c r="C273" s="162"/>
      <c r="D273" s="162"/>
      <c r="E273" s="162"/>
      <c r="F273" s="162"/>
      <c r="G273" s="162"/>
      <c r="H273" s="162"/>
    </row>
    <row r="274" spans="1:8" s="81" customFormat="1" ht="25.5" customHeight="1" x14ac:dyDescent="0.35">
      <c r="A274" s="103">
        <f>A272+1</f>
        <v>234</v>
      </c>
      <c r="B274" s="104" t="s">
        <v>253</v>
      </c>
      <c r="C274" s="104" t="s">
        <v>603</v>
      </c>
      <c r="D274" s="105" t="s">
        <v>523</v>
      </c>
      <c r="E274" s="104" t="s">
        <v>258</v>
      </c>
      <c r="F274" s="106">
        <v>3000</v>
      </c>
      <c r="G274" s="103">
        <v>4</v>
      </c>
      <c r="H274" s="106">
        <f t="shared" si="10"/>
        <v>12000</v>
      </c>
    </row>
    <row r="275" spans="1:8" s="81" customFormat="1" ht="23.25" x14ac:dyDescent="0.35">
      <c r="A275" s="103">
        <f t="shared" si="9"/>
        <v>235</v>
      </c>
      <c r="B275" s="104" t="s">
        <v>253</v>
      </c>
      <c r="C275" s="104" t="s">
        <v>603</v>
      </c>
      <c r="D275" s="105" t="s">
        <v>328</v>
      </c>
      <c r="E275" s="104" t="s">
        <v>258</v>
      </c>
      <c r="F275" s="106">
        <v>2000</v>
      </c>
      <c r="G275" s="103">
        <v>10</v>
      </c>
      <c r="H275" s="106">
        <f t="shared" si="10"/>
        <v>20000</v>
      </c>
    </row>
    <row r="276" spans="1:8" s="81" customFormat="1" ht="23.25" x14ac:dyDescent="0.35">
      <c r="A276" s="103">
        <f t="shared" si="9"/>
        <v>236</v>
      </c>
      <c r="B276" s="104" t="s">
        <v>253</v>
      </c>
      <c r="C276" s="104" t="s">
        <v>604</v>
      </c>
      <c r="D276" s="105" t="s">
        <v>605</v>
      </c>
      <c r="E276" s="104" t="s">
        <v>258</v>
      </c>
      <c r="F276" s="103">
        <v>500</v>
      </c>
      <c r="G276" s="103">
        <v>5.2</v>
      </c>
      <c r="H276" s="106">
        <f t="shared" si="10"/>
        <v>2600</v>
      </c>
    </row>
    <row r="277" spans="1:8" s="81" customFormat="1" ht="23.25" x14ac:dyDescent="0.35">
      <c r="A277" s="103">
        <f t="shared" si="9"/>
        <v>237</v>
      </c>
      <c r="B277" s="104" t="s">
        <v>253</v>
      </c>
      <c r="C277" s="104" t="s">
        <v>606</v>
      </c>
      <c r="D277" s="105" t="s">
        <v>523</v>
      </c>
      <c r="E277" s="104" t="s">
        <v>258</v>
      </c>
      <c r="F277" s="106">
        <v>1000</v>
      </c>
      <c r="G277" s="103">
        <v>3.6</v>
      </c>
      <c r="H277" s="106">
        <f t="shared" si="10"/>
        <v>3600</v>
      </c>
    </row>
    <row r="278" spans="1:8" s="81" customFormat="1" ht="23.25" x14ac:dyDescent="0.35">
      <c r="A278" s="103">
        <f t="shared" si="9"/>
        <v>238</v>
      </c>
      <c r="B278" s="104" t="s">
        <v>253</v>
      </c>
      <c r="C278" s="104" t="s">
        <v>606</v>
      </c>
      <c r="D278" s="105" t="s">
        <v>328</v>
      </c>
      <c r="E278" s="104" t="s">
        <v>258</v>
      </c>
      <c r="F278" s="103">
        <v>500</v>
      </c>
      <c r="G278" s="103">
        <v>22</v>
      </c>
      <c r="H278" s="106">
        <f t="shared" si="10"/>
        <v>11000</v>
      </c>
    </row>
    <row r="279" spans="1:8" s="81" customFormat="1" ht="23.25" x14ac:dyDescent="0.35">
      <c r="A279" s="103">
        <f t="shared" si="9"/>
        <v>239</v>
      </c>
      <c r="B279" s="104" t="s">
        <v>253</v>
      </c>
      <c r="C279" s="104" t="s">
        <v>606</v>
      </c>
      <c r="D279" s="105" t="s">
        <v>331</v>
      </c>
      <c r="E279" s="104" t="s">
        <v>258</v>
      </c>
      <c r="F279" s="103">
        <v>500</v>
      </c>
      <c r="G279" s="103">
        <v>12</v>
      </c>
      <c r="H279" s="106">
        <f t="shared" si="10"/>
        <v>6000</v>
      </c>
    </row>
    <row r="280" spans="1:8" s="81" customFormat="1" ht="25.5" customHeight="1" x14ac:dyDescent="0.35">
      <c r="A280" s="162" t="s">
        <v>607</v>
      </c>
      <c r="B280" s="162"/>
      <c r="C280" s="162"/>
      <c r="D280" s="162"/>
      <c r="E280" s="162"/>
      <c r="F280" s="162"/>
      <c r="G280" s="162"/>
      <c r="H280" s="162"/>
    </row>
    <row r="281" spans="1:8" s="81" customFormat="1" ht="42.75" customHeight="1" x14ac:dyDescent="0.35">
      <c r="A281" s="103">
        <f>A279+1</f>
        <v>240</v>
      </c>
      <c r="B281" s="104" t="s">
        <v>253</v>
      </c>
      <c r="C281" s="104" t="s">
        <v>608</v>
      </c>
      <c r="D281" s="105" t="s">
        <v>609</v>
      </c>
      <c r="E281" s="104" t="s">
        <v>296</v>
      </c>
      <c r="F281" s="106">
        <v>1000</v>
      </c>
      <c r="G281" s="103">
        <v>3</v>
      </c>
      <c r="H281" s="106">
        <f t="shared" si="10"/>
        <v>3000</v>
      </c>
    </row>
    <row r="282" spans="1:8" s="81" customFormat="1" ht="40.5" customHeight="1" x14ac:dyDescent="0.35">
      <c r="A282" s="103">
        <f t="shared" si="9"/>
        <v>241</v>
      </c>
      <c r="B282" s="104" t="s">
        <v>253</v>
      </c>
      <c r="C282" s="104" t="s">
        <v>610</v>
      </c>
      <c r="D282" s="105" t="s">
        <v>611</v>
      </c>
      <c r="E282" s="104" t="s">
        <v>305</v>
      </c>
      <c r="F282" s="106">
        <v>1000</v>
      </c>
      <c r="G282" s="103">
        <v>5</v>
      </c>
      <c r="H282" s="106">
        <f t="shared" si="10"/>
        <v>5000</v>
      </c>
    </row>
    <row r="283" spans="1:8" s="81" customFormat="1" ht="23.25" x14ac:dyDescent="0.35">
      <c r="A283" s="103">
        <f t="shared" ref="A283:A346" si="11">A282+1</f>
        <v>242</v>
      </c>
      <c r="B283" s="104" t="s">
        <v>253</v>
      </c>
      <c r="C283" s="104" t="s">
        <v>610</v>
      </c>
      <c r="D283" s="105" t="s">
        <v>612</v>
      </c>
      <c r="E283" s="104" t="s">
        <v>305</v>
      </c>
      <c r="F283" s="106">
        <v>5000</v>
      </c>
      <c r="G283" s="103">
        <v>12</v>
      </c>
      <c r="H283" s="106">
        <f t="shared" si="10"/>
        <v>60000</v>
      </c>
    </row>
    <row r="284" spans="1:8" s="81" customFormat="1" ht="25.5" customHeight="1" x14ac:dyDescent="0.35">
      <c r="A284" s="162" t="s">
        <v>613</v>
      </c>
      <c r="B284" s="162"/>
      <c r="C284" s="162"/>
      <c r="D284" s="162"/>
      <c r="E284" s="162"/>
      <c r="F284" s="162"/>
      <c r="G284" s="162"/>
      <c r="H284" s="162"/>
    </row>
    <row r="285" spans="1:8" s="81" customFormat="1" ht="25.5" customHeight="1" x14ac:dyDescent="0.35">
      <c r="A285" s="103">
        <f>A283+1</f>
        <v>243</v>
      </c>
      <c r="B285" s="104" t="s">
        <v>230</v>
      </c>
      <c r="C285" s="104" t="s">
        <v>614</v>
      </c>
      <c r="D285" s="105" t="s">
        <v>615</v>
      </c>
      <c r="E285" s="104" t="s">
        <v>616</v>
      </c>
      <c r="F285" s="103">
        <v>500</v>
      </c>
      <c r="G285" s="103">
        <v>200</v>
      </c>
      <c r="H285" s="106">
        <f t="shared" si="10"/>
        <v>100000</v>
      </c>
    </row>
    <row r="286" spans="1:8" s="81" customFormat="1" ht="23.25" x14ac:dyDescent="0.35">
      <c r="A286" s="103">
        <f t="shared" si="11"/>
        <v>244</v>
      </c>
      <c r="B286" s="104" t="s">
        <v>253</v>
      </c>
      <c r="C286" s="104" t="s">
        <v>598</v>
      </c>
      <c r="D286" s="105" t="s">
        <v>580</v>
      </c>
      <c r="E286" s="104" t="s">
        <v>525</v>
      </c>
      <c r="F286" s="103">
        <v>500</v>
      </c>
      <c r="G286" s="103">
        <v>18</v>
      </c>
      <c r="H286" s="106">
        <f t="shared" si="10"/>
        <v>9000</v>
      </c>
    </row>
    <row r="287" spans="1:8" s="81" customFormat="1" ht="23.25" x14ac:dyDescent="0.35">
      <c r="A287" s="103">
        <f t="shared" si="11"/>
        <v>245</v>
      </c>
      <c r="B287" s="104" t="s">
        <v>253</v>
      </c>
      <c r="C287" s="104" t="s">
        <v>598</v>
      </c>
      <c r="D287" s="105" t="s">
        <v>617</v>
      </c>
      <c r="E287" s="104" t="s">
        <v>525</v>
      </c>
      <c r="F287" s="103">
        <v>500</v>
      </c>
      <c r="G287" s="103">
        <v>18</v>
      </c>
      <c r="H287" s="106">
        <f t="shared" si="10"/>
        <v>9000</v>
      </c>
    </row>
    <row r="288" spans="1:8" s="81" customFormat="1" ht="23.25" x14ac:dyDescent="0.35">
      <c r="A288" s="103">
        <f t="shared" si="11"/>
        <v>246</v>
      </c>
      <c r="B288" s="104" t="s">
        <v>230</v>
      </c>
      <c r="C288" s="104" t="s">
        <v>618</v>
      </c>
      <c r="D288" s="105" t="s">
        <v>550</v>
      </c>
      <c r="E288" s="104" t="s">
        <v>619</v>
      </c>
      <c r="F288" s="103">
        <v>300</v>
      </c>
      <c r="G288" s="103">
        <v>54.74</v>
      </c>
      <c r="H288" s="106">
        <f t="shared" si="10"/>
        <v>16422</v>
      </c>
    </row>
    <row r="289" spans="1:8" s="81" customFormat="1" ht="25.5" customHeight="1" x14ac:dyDescent="0.35">
      <c r="A289" s="162" t="s">
        <v>620</v>
      </c>
      <c r="B289" s="162"/>
      <c r="C289" s="162"/>
      <c r="D289" s="162"/>
      <c r="E289" s="162"/>
      <c r="F289" s="162"/>
      <c r="G289" s="162"/>
      <c r="H289" s="162"/>
    </row>
    <row r="290" spans="1:8" s="81" customFormat="1" ht="23.25" x14ac:dyDescent="0.35">
      <c r="A290" s="103">
        <f>A288+1</f>
        <v>247</v>
      </c>
      <c r="B290" s="104" t="s">
        <v>230</v>
      </c>
      <c r="C290" s="104" t="s">
        <v>596</v>
      </c>
      <c r="D290" s="105" t="s">
        <v>328</v>
      </c>
      <c r="E290" s="104" t="s">
        <v>262</v>
      </c>
      <c r="F290" s="106">
        <v>1000</v>
      </c>
      <c r="G290" s="103">
        <v>50</v>
      </c>
      <c r="H290" s="106">
        <f t="shared" si="10"/>
        <v>50000</v>
      </c>
    </row>
    <row r="291" spans="1:8" s="81" customFormat="1" ht="25.5" customHeight="1" x14ac:dyDescent="0.35">
      <c r="A291" s="162" t="s">
        <v>621</v>
      </c>
      <c r="B291" s="162"/>
      <c r="C291" s="162"/>
      <c r="D291" s="162"/>
      <c r="E291" s="162"/>
      <c r="F291" s="162"/>
      <c r="G291" s="162"/>
      <c r="H291" s="162"/>
    </row>
    <row r="292" spans="1:8" s="81" customFormat="1" ht="25.5" customHeight="1" x14ac:dyDescent="0.35">
      <c r="A292" s="103">
        <f>A290+1</f>
        <v>248</v>
      </c>
      <c r="B292" s="104" t="s">
        <v>230</v>
      </c>
      <c r="C292" s="104" t="s">
        <v>622</v>
      </c>
      <c r="D292" s="105" t="s">
        <v>503</v>
      </c>
      <c r="E292" s="104" t="s">
        <v>504</v>
      </c>
      <c r="F292" s="103">
        <v>500</v>
      </c>
      <c r="G292" s="103">
        <v>9</v>
      </c>
      <c r="H292" s="106">
        <f t="shared" si="10"/>
        <v>4500</v>
      </c>
    </row>
    <row r="293" spans="1:8" s="81" customFormat="1" ht="23.25" x14ac:dyDescent="0.35">
      <c r="A293" s="103">
        <f t="shared" si="11"/>
        <v>249</v>
      </c>
      <c r="B293" s="104" t="s">
        <v>230</v>
      </c>
      <c r="C293" s="104" t="s">
        <v>623</v>
      </c>
      <c r="D293" s="105" t="s">
        <v>624</v>
      </c>
      <c r="E293" s="104" t="s">
        <v>625</v>
      </c>
      <c r="F293" s="103">
        <v>500</v>
      </c>
      <c r="G293" s="103">
        <v>113.98</v>
      </c>
      <c r="H293" s="106">
        <f t="shared" si="10"/>
        <v>56990</v>
      </c>
    </row>
    <row r="294" spans="1:8" s="81" customFormat="1" ht="23.25" x14ac:dyDescent="0.35">
      <c r="A294" s="103">
        <f t="shared" si="11"/>
        <v>250</v>
      </c>
      <c r="B294" s="104" t="s">
        <v>230</v>
      </c>
      <c r="C294" s="104" t="s">
        <v>626</v>
      </c>
      <c r="D294" s="105" t="s">
        <v>523</v>
      </c>
      <c r="E294" s="104" t="s">
        <v>504</v>
      </c>
      <c r="F294" s="103">
        <v>500</v>
      </c>
      <c r="G294" s="103">
        <v>70</v>
      </c>
      <c r="H294" s="106">
        <f t="shared" si="10"/>
        <v>35000</v>
      </c>
    </row>
    <row r="295" spans="1:8" s="81" customFormat="1" ht="23.25" x14ac:dyDescent="0.35">
      <c r="A295" s="103">
        <f t="shared" si="11"/>
        <v>251</v>
      </c>
      <c r="B295" s="104" t="s">
        <v>230</v>
      </c>
      <c r="C295" s="104" t="s">
        <v>627</v>
      </c>
      <c r="D295" s="105" t="s">
        <v>367</v>
      </c>
      <c r="E295" s="104" t="s">
        <v>628</v>
      </c>
      <c r="F295" s="103">
        <v>500</v>
      </c>
      <c r="G295" s="103">
        <v>1200</v>
      </c>
      <c r="H295" s="106">
        <f t="shared" si="10"/>
        <v>600000</v>
      </c>
    </row>
    <row r="296" spans="1:8" s="81" customFormat="1" ht="25.5" customHeight="1" x14ac:dyDescent="0.35">
      <c r="A296" s="170" t="s">
        <v>629</v>
      </c>
      <c r="B296" s="170"/>
      <c r="C296" s="170"/>
      <c r="D296" s="170"/>
      <c r="E296" s="170"/>
      <c r="F296" s="170"/>
      <c r="G296" s="170"/>
      <c r="H296" s="170"/>
    </row>
    <row r="297" spans="1:8" s="81" customFormat="1" ht="23.25" x14ac:dyDescent="0.35">
      <c r="A297" s="103">
        <f>A295+1</f>
        <v>252</v>
      </c>
      <c r="B297" s="104" t="s">
        <v>266</v>
      </c>
      <c r="C297" s="104" t="s">
        <v>630</v>
      </c>
      <c r="D297" s="110" t="s">
        <v>631</v>
      </c>
      <c r="E297" s="104" t="s">
        <v>268</v>
      </c>
      <c r="F297" s="103">
        <v>500</v>
      </c>
      <c r="G297" s="103">
        <v>60</v>
      </c>
      <c r="H297" s="106">
        <f t="shared" si="10"/>
        <v>30000</v>
      </c>
    </row>
    <row r="298" spans="1:8" s="81" customFormat="1" ht="23.25" x14ac:dyDescent="0.35">
      <c r="A298" s="103">
        <f t="shared" si="11"/>
        <v>253</v>
      </c>
      <c r="B298" s="104" t="s">
        <v>306</v>
      </c>
      <c r="C298" s="104" t="s">
        <v>630</v>
      </c>
      <c r="D298" s="110" t="s">
        <v>632</v>
      </c>
      <c r="E298" s="104" t="s">
        <v>308</v>
      </c>
      <c r="F298" s="103">
        <v>500</v>
      </c>
      <c r="G298" s="103">
        <v>40</v>
      </c>
      <c r="H298" s="106">
        <f t="shared" si="10"/>
        <v>20000</v>
      </c>
    </row>
    <row r="299" spans="1:8" s="81" customFormat="1" ht="25.5" customHeight="1" x14ac:dyDescent="0.35">
      <c r="A299" s="162" t="s">
        <v>633</v>
      </c>
      <c r="B299" s="162"/>
      <c r="C299" s="162"/>
      <c r="D299" s="162"/>
      <c r="E299" s="162"/>
      <c r="F299" s="162"/>
      <c r="G299" s="162"/>
      <c r="H299" s="162"/>
    </row>
    <row r="300" spans="1:8" s="81" customFormat="1" ht="25.5" customHeight="1" x14ac:dyDescent="0.35">
      <c r="A300" s="103">
        <f>A298+1</f>
        <v>254</v>
      </c>
      <c r="B300" s="104" t="s">
        <v>253</v>
      </c>
      <c r="C300" s="104" t="s">
        <v>634</v>
      </c>
      <c r="D300" s="105" t="s">
        <v>523</v>
      </c>
      <c r="E300" s="104" t="s">
        <v>258</v>
      </c>
      <c r="F300" s="106">
        <v>2000</v>
      </c>
      <c r="G300" s="103">
        <v>5</v>
      </c>
      <c r="H300" s="106">
        <f t="shared" ref="H300:H373" si="12">G300*F300</f>
        <v>10000</v>
      </c>
    </row>
    <row r="301" spans="1:8" s="81" customFormat="1" ht="23.25" x14ac:dyDescent="0.35">
      <c r="A301" s="103">
        <f t="shared" si="11"/>
        <v>255</v>
      </c>
      <c r="B301" s="104" t="s">
        <v>253</v>
      </c>
      <c r="C301" s="104" t="s">
        <v>634</v>
      </c>
      <c r="D301" s="105" t="s">
        <v>328</v>
      </c>
      <c r="E301" s="104" t="s">
        <v>258</v>
      </c>
      <c r="F301" s="106">
        <v>3000</v>
      </c>
      <c r="G301" s="103">
        <v>7</v>
      </c>
      <c r="H301" s="106">
        <f t="shared" si="12"/>
        <v>21000</v>
      </c>
    </row>
    <row r="302" spans="1:8" s="81" customFormat="1" ht="25.5" customHeight="1" x14ac:dyDescent="0.35">
      <c r="A302" s="171" t="s">
        <v>635</v>
      </c>
      <c r="B302" s="171"/>
      <c r="C302" s="171"/>
      <c r="D302" s="171"/>
      <c r="E302" s="171"/>
      <c r="F302" s="171"/>
      <c r="G302" s="171"/>
      <c r="H302" s="171"/>
    </row>
    <row r="303" spans="1:8" s="81" customFormat="1" ht="23.25" x14ac:dyDescent="0.35">
      <c r="A303" s="103">
        <f>A301+1</f>
        <v>256</v>
      </c>
      <c r="B303" s="104" t="s">
        <v>492</v>
      </c>
      <c r="C303" s="104" t="s">
        <v>636</v>
      </c>
      <c r="D303" s="105" t="s">
        <v>637</v>
      </c>
      <c r="E303" s="104" t="s">
        <v>422</v>
      </c>
      <c r="F303" s="103">
        <v>250</v>
      </c>
      <c r="G303" s="103">
        <v>210</v>
      </c>
      <c r="H303" s="106">
        <f t="shared" si="12"/>
        <v>52500</v>
      </c>
    </row>
    <row r="304" spans="1:8" s="81" customFormat="1" ht="23.25" x14ac:dyDescent="0.35">
      <c r="A304" s="103">
        <f t="shared" si="11"/>
        <v>257</v>
      </c>
      <c r="B304" s="104" t="s">
        <v>253</v>
      </c>
      <c r="C304" s="104" t="s">
        <v>636</v>
      </c>
      <c r="D304" s="105" t="s">
        <v>638</v>
      </c>
      <c r="E304" s="104" t="s">
        <v>639</v>
      </c>
      <c r="F304" s="106">
        <v>5000</v>
      </c>
      <c r="G304" s="103">
        <v>70</v>
      </c>
      <c r="H304" s="106">
        <f t="shared" si="12"/>
        <v>350000</v>
      </c>
    </row>
    <row r="305" spans="1:8" s="81" customFormat="1" ht="23.25" x14ac:dyDescent="0.35">
      <c r="A305" s="103">
        <f t="shared" si="11"/>
        <v>258</v>
      </c>
      <c r="B305" s="104" t="s">
        <v>253</v>
      </c>
      <c r="C305" s="104" t="s">
        <v>636</v>
      </c>
      <c r="D305" s="105" t="s">
        <v>640</v>
      </c>
      <c r="E305" s="104" t="s">
        <v>271</v>
      </c>
      <c r="F305" s="106">
        <v>2000</v>
      </c>
      <c r="G305" s="103">
        <v>85</v>
      </c>
      <c r="H305" s="106">
        <f t="shared" si="12"/>
        <v>170000</v>
      </c>
    </row>
    <row r="306" spans="1:8" s="81" customFormat="1" ht="23.25" x14ac:dyDescent="0.35">
      <c r="A306" s="103">
        <f t="shared" si="11"/>
        <v>259</v>
      </c>
      <c r="B306" s="104" t="s">
        <v>253</v>
      </c>
      <c r="C306" s="104" t="s">
        <v>641</v>
      </c>
      <c r="D306" s="105" t="s">
        <v>295</v>
      </c>
      <c r="E306" s="104" t="s">
        <v>305</v>
      </c>
      <c r="F306" s="106">
        <v>1000</v>
      </c>
      <c r="G306" s="103">
        <v>20</v>
      </c>
      <c r="H306" s="106">
        <f t="shared" si="12"/>
        <v>20000</v>
      </c>
    </row>
    <row r="307" spans="1:8" s="81" customFormat="1" ht="23.25" x14ac:dyDescent="0.35">
      <c r="A307" s="103">
        <f t="shared" si="11"/>
        <v>260</v>
      </c>
      <c r="B307" s="104" t="s">
        <v>306</v>
      </c>
      <c r="C307" s="104" t="s">
        <v>641</v>
      </c>
      <c r="D307" s="110" t="s">
        <v>642</v>
      </c>
      <c r="E307" s="104" t="s">
        <v>422</v>
      </c>
      <c r="F307" s="103">
        <v>250</v>
      </c>
      <c r="G307" s="103">
        <v>20</v>
      </c>
      <c r="H307" s="106">
        <f t="shared" si="12"/>
        <v>5000</v>
      </c>
    </row>
    <row r="308" spans="1:8" s="81" customFormat="1" ht="23.25" x14ac:dyDescent="0.35">
      <c r="A308" s="103">
        <f t="shared" si="11"/>
        <v>261</v>
      </c>
      <c r="B308" s="104" t="s">
        <v>253</v>
      </c>
      <c r="C308" s="104" t="s">
        <v>643</v>
      </c>
      <c r="D308" s="110" t="s">
        <v>644</v>
      </c>
      <c r="E308" s="104" t="s">
        <v>425</v>
      </c>
      <c r="F308" s="103">
        <v>100</v>
      </c>
      <c r="G308" s="103">
        <v>15</v>
      </c>
      <c r="H308" s="106">
        <f t="shared" si="12"/>
        <v>1500</v>
      </c>
    </row>
    <row r="309" spans="1:8" s="81" customFormat="1" ht="25.5" customHeight="1" x14ac:dyDescent="0.35">
      <c r="A309" s="162" t="s">
        <v>645</v>
      </c>
      <c r="B309" s="162"/>
      <c r="C309" s="162"/>
      <c r="D309" s="162"/>
      <c r="E309" s="162"/>
      <c r="F309" s="162"/>
      <c r="G309" s="162"/>
      <c r="H309" s="162"/>
    </row>
    <row r="310" spans="1:8" s="81" customFormat="1" ht="61.5" x14ac:dyDescent="0.35">
      <c r="A310" s="103">
        <f>A308+1</f>
        <v>262</v>
      </c>
      <c r="B310" s="104" t="s">
        <v>306</v>
      </c>
      <c r="C310" s="104" t="s">
        <v>646</v>
      </c>
      <c r="D310" s="110" t="s">
        <v>647</v>
      </c>
      <c r="E310" s="104" t="s">
        <v>308</v>
      </c>
      <c r="F310" s="103">
        <v>500</v>
      </c>
      <c r="G310" s="103">
        <v>85</v>
      </c>
      <c r="H310" s="106">
        <f t="shared" si="12"/>
        <v>42500</v>
      </c>
    </row>
    <row r="311" spans="1:8" s="81" customFormat="1" ht="23.25" x14ac:dyDescent="0.35">
      <c r="A311" s="103">
        <f t="shared" si="11"/>
        <v>263</v>
      </c>
      <c r="B311" s="104" t="s">
        <v>253</v>
      </c>
      <c r="C311" s="104" t="s">
        <v>648</v>
      </c>
      <c r="D311" s="105" t="s">
        <v>408</v>
      </c>
      <c r="E311" s="104" t="s">
        <v>305</v>
      </c>
      <c r="F311" s="106">
        <v>5000</v>
      </c>
      <c r="G311" s="103">
        <v>3</v>
      </c>
      <c r="H311" s="106">
        <f t="shared" si="12"/>
        <v>15000</v>
      </c>
    </row>
    <row r="312" spans="1:8" s="81" customFormat="1" ht="23.25" x14ac:dyDescent="0.35">
      <c r="A312" s="103">
        <f t="shared" si="11"/>
        <v>264</v>
      </c>
      <c r="B312" s="104" t="s">
        <v>230</v>
      </c>
      <c r="C312" s="104" t="s">
        <v>648</v>
      </c>
      <c r="D312" s="105" t="s">
        <v>443</v>
      </c>
      <c r="E312" s="104" t="s">
        <v>438</v>
      </c>
      <c r="F312" s="106">
        <v>6000</v>
      </c>
      <c r="G312" s="103">
        <v>70</v>
      </c>
      <c r="H312" s="106">
        <f t="shared" si="12"/>
        <v>420000</v>
      </c>
    </row>
    <row r="313" spans="1:8" s="81" customFormat="1" ht="23.25" x14ac:dyDescent="0.35">
      <c r="A313" s="103">
        <f t="shared" si="11"/>
        <v>265</v>
      </c>
      <c r="B313" s="104" t="s">
        <v>306</v>
      </c>
      <c r="C313" s="104" t="s">
        <v>648</v>
      </c>
      <c r="D313" s="110" t="s">
        <v>440</v>
      </c>
      <c r="E313" s="104" t="s">
        <v>422</v>
      </c>
      <c r="F313" s="106">
        <v>1000</v>
      </c>
      <c r="G313" s="103">
        <v>50</v>
      </c>
      <c r="H313" s="106">
        <f t="shared" si="12"/>
        <v>50000</v>
      </c>
    </row>
    <row r="314" spans="1:8" s="81" customFormat="1" ht="23.25" x14ac:dyDescent="0.35">
      <c r="A314" s="103">
        <f t="shared" si="11"/>
        <v>266</v>
      </c>
      <c r="B314" s="104" t="s">
        <v>649</v>
      </c>
      <c r="C314" s="104" t="s">
        <v>648</v>
      </c>
      <c r="D314" s="105" t="s">
        <v>650</v>
      </c>
      <c r="E314" s="104" t="s">
        <v>284</v>
      </c>
      <c r="F314" s="103">
        <v>100</v>
      </c>
      <c r="G314" s="103">
        <v>200</v>
      </c>
      <c r="H314" s="106">
        <f t="shared" si="12"/>
        <v>20000</v>
      </c>
    </row>
    <row r="315" spans="1:8" s="81" customFormat="1" ht="25.5" customHeight="1" x14ac:dyDescent="0.35">
      <c r="A315" s="162" t="s">
        <v>651</v>
      </c>
      <c r="B315" s="162"/>
      <c r="C315" s="162"/>
      <c r="D315" s="162"/>
      <c r="E315" s="162"/>
      <c r="F315" s="162"/>
      <c r="G315" s="162"/>
      <c r="H315" s="162"/>
    </row>
    <row r="316" spans="1:8" s="81" customFormat="1" ht="23.25" x14ac:dyDescent="0.35">
      <c r="A316" s="103">
        <f>A314+1</f>
        <v>267</v>
      </c>
      <c r="B316" s="104" t="s">
        <v>253</v>
      </c>
      <c r="C316" s="104" t="s">
        <v>652</v>
      </c>
      <c r="D316" s="105" t="s">
        <v>653</v>
      </c>
      <c r="E316" s="104" t="s">
        <v>305</v>
      </c>
      <c r="F316" s="103">
        <v>500</v>
      </c>
      <c r="G316" s="103">
        <v>31</v>
      </c>
      <c r="H316" s="106">
        <f t="shared" si="12"/>
        <v>15500</v>
      </c>
    </row>
    <row r="317" spans="1:8" s="81" customFormat="1" ht="23.25" x14ac:dyDescent="0.35">
      <c r="A317" s="103">
        <f t="shared" si="11"/>
        <v>268</v>
      </c>
      <c r="B317" s="104" t="s">
        <v>230</v>
      </c>
      <c r="C317" s="104" t="s">
        <v>654</v>
      </c>
      <c r="D317" s="105" t="s">
        <v>655</v>
      </c>
      <c r="E317" s="104" t="s">
        <v>504</v>
      </c>
      <c r="F317" s="103">
        <v>100</v>
      </c>
      <c r="G317" s="103">
        <v>35</v>
      </c>
      <c r="H317" s="106">
        <f t="shared" si="12"/>
        <v>3500</v>
      </c>
    </row>
    <row r="318" spans="1:8" s="81" customFormat="1" ht="23.25" x14ac:dyDescent="0.35">
      <c r="A318" s="103">
        <f t="shared" si="11"/>
        <v>269</v>
      </c>
      <c r="B318" s="104" t="s">
        <v>253</v>
      </c>
      <c r="C318" s="104" t="s">
        <v>656</v>
      </c>
      <c r="D318" s="105" t="s">
        <v>331</v>
      </c>
      <c r="E318" s="104" t="s">
        <v>657</v>
      </c>
      <c r="F318" s="103">
        <v>200</v>
      </c>
      <c r="G318" s="103">
        <v>10</v>
      </c>
      <c r="H318" s="106">
        <f t="shared" si="12"/>
        <v>2000</v>
      </c>
    </row>
    <row r="319" spans="1:8" s="81" customFormat="1" ht="23.25" x14ac:dyDescent="0.35">
      <c r="A319" s="103">
        <f t="shared" si="11"/>
        <v>270</v>
      </c>
      <c r="B319" s="104" t="s">
        <v>253</v>
      </c>
      <c r="C319" s="104" t="s">
        <v>658</v>
      </c>
      <c r="D319" s="105" t="s">
        <v>523</v>
      </c>
      <c r="E319" s="104" t="s">
        <v>296</v>
      </c>
      <c r="F319" s="103">
        <v>100</v>
      </c>
      <c r="G319" s="103">
        <v>15</v>
      </c>
      <c r="H319" s="106">
        <f t="shared" si="12"/>
        <v>1500</v>
      </c>
    </row>
    <row r="320" spans="1:8" s="81" customFormat="1" ht="23.25" x14ac:dyDescent="0.35">
      <c r="A320" s="103">
        <f t="shared" si="11"/>
        <v>271</v>
      </c>
      <c r="B320" s="104" t="s">
        <v>253</v>
      </c>
      <c r="C320" s="104" t="s">
        <v>658</v>
      </c>
      <c r="D320" s="105" t="s">
        <v>255</v>
      </c>
      <c r="E320" s="104" t="s">
        <v>305</v>
      </c>
      <c r="F320" s="103">
        <v>100</v>
      </c>
      <c r="G320" s="103">
        <v>15</v>
      </c>
      <c r="H320" s="106">
        <f t="shared" si="12"/>
        <v>1500</v>
      </c>
    </row>
    <row r="321" spans="1:8" s="81" customFormat="1" ht="23.25" x14ac:dyDescent="0.35">
      <c r="A321" s="103">
        <f t="shared" si="11"/>
        <v>272</v>
      </c>
      <c r="B321" s="104" t="s">
        <v>253</v>
      </c>
      <c r="C321" s="104" t="s">
        <v>658</v>
      </c>
      <c r="D321" s="105" t="s">
        <v>261</v>
      </c>
      <c r="E321" s="104" t="s">
        <v>305</v>
      </c>
      <c r="F321" s="103">
        <v>100</v>
      </c>
      <c r="G321" s="103">
        <v>50</v>
      </c>
      <c r="H321" s="106">
        <f t="shared" si="12"/>
        <v>5000</v>
      </c>
    </row>
    <row r="322" spans="1:8" s="81" customFormat="1" ht="23.25" x14ac:dyDescent="0.35">
      <c r="A322" s="103">
        <f t="shared" si="11"/>
        <v>273</v>
      </c>
      <c r="B322" s="104" t="s">
        <v>253</v>
      </c>
      <c r="C322" s="104" t="s">
        <v>659</v>
      </c>
      <c r="D322" s="105" t="s">
        <v>255</v>
      </c>
      <c r="E322" s="104" t="s">
        <v>305</v>
      </c>
      <c r="F322" s="103">
        <v>500</v>
      </c>
      <c r="G322" s="103">
        <v>45</v>
      </c>
      <c r="H322" s="106">
        <f t="shared" si="12"/>
        <v>22500</v>
      </c>
    </row>
    <row r="323" spans="1:8" s="81" customFormat="1" ht="23.25" x14ac:dyDescent="0.35">
      <c r="A323" s="103">
        <f t="shared" si="11"/>
        <v>274</v>
      </c>
      <c r="B323" s="104" t="s">
        <v>253</v>
      </c>
      <c r="C323" s="104" t="s">
        <v>659</v>
      </c>
      <c r="D323" s="105" t="s">
        <v>261</v>
      </c>
      <c r="E323" s="104" t="s">
        <v>525</v>
      </c>
      <c r="F323" s="103">
        <v>300</v>
      </c>
      <c r="G323" s="103">
        <v>30</v>
      </c>
      <c r="H323" s="106">
        <f t="shared" si="12"/>
        <v>9000</v>
      </c>
    </row>
    <row r="324" spans="1:8" s="81" customFormat="1" ht="23.25" x14ac:dyDescent="0.35">
      <c r="A324" s="103">
        <f t="shared" si="11"/>
        <v>275</v>
      </c>
      <c r="B324" s="104" t="s">
        <v>253</v>
      </c>
      <c r="C324" s="104" t="s">
        <v>660</v>
      </c>
      <c r="D324" s="105" t="s">
        <v>523</v>
      </c>
      <c r="E324" s="104" t="s">
        <v>525</v>
      </c>
      <c r="F324" s="103">
        <v>500</v>
      </c>
      <c r="G324" s="103">
        <v>26</v>
      </c>
      <c r="H324" s="106">
        <f t="shared" si="12"/>
        <v>13000</v>
      </c>
    </row>
    <row r="325" spans="1:8" s="81" customFormat="1" ht="23.25" x14ac:dyDescent="0.35">
      <c r="A325" s="103">
        <f t="shared" si="11"/>
        <v>276</v>
      </c>
      <c r="B325" s="104" t="s">
        <v>253</v>
      </c>
      <c r="C325" s="104" t="s">
        <v>660</v>
      </c>
      <c r="D325" s="105" t="s">
        <v>331</v>
      </c>
      <c r="E325" s="104" t="s">
        <v>585</v>
      </c>
      <c r="F325" s="103">
        <v>500</v>
      </c>
      <c r="G325" s="103">
        <v>20</v>
      </c>
      <c r="H325" s="106">
        <f t="shared" si="12"/>
        <v>10000</v>
      </c>
    </row>
    <row r="326" spans="1:8" s="81" customFormat="1" ht="23.25" x14ac:dyDescent="0.35">
      <c r="A326" s="103">
        <f t="shared" si="11"/>
        <v>277</v>
      </c>
      <c r="B326" s="104" t="s">
        <v>253</v>
      </c>
      <c r="C326" s="104" t="s">
        <v>661</v>
      </c>
      <c r="D326" s="105" t="s">
        <v>255</v>
      </c>
      <c r="E326" s="104" t="s">
        <v>585</v>
      </c>
      <c r="F326" s="103">
        <v>500</v>
      </c>
      <c r="G326" s="103">
        <v>15</v>
      </c>
      <c r="H326" s="106">
        <f t="shared" si="12"/>
        <v>7500</v>
      </c>
    </row>
    <row r="327" spans="1:8" s="81" customFormat="1" ht="23.25" x14ac:dyDescent="0.35">
      <c r="A327" s="103">
        <f t="shared" si="11"/>
        <v>278</v>
      </c>
      <c r="B327" s="104" t="s">
        <v>253</v>
      </c>
      <c r="C327" s="104" t="s">
        <v>661</v>
      </c>
      <c r="D327" s="105" t="s">
        <v>261</v>
      </c>
      <c r="E327" s="104" t="s">
        <v>368</v>
      </c>
      <c r="F327" s="103">
        <v>500</v>
      </c>
      <c r="G327" s="103">
        <v>30</v>
      </c>
      <c r="H327" s="106">
        <f t="shared" si="12"/>
        <v>15000</v>
      </c>
    </row>
    <row r="328" spans="1:8" s="81" customFormat="1" ht="23.25" x14ac:dyDescent="0.35">
      <c r="A328" s="103">
        <f t="shared" si="11"/>
        <v>279</v>
      </c>
      <c r="B328" s="104" t="s">
        <v>253</v>
      </c>
      <c r="C328" s="104" t="s">
        <v>662</v>
      </c>
      <c r="D328" s="105" t="s">
        <v>383</v>
      </c>
      <c r="E328" s="104" t="s">
        <v>368</v>
      </c>
      <c r="F328" s="103">
        <v>300</v>
      </c>
      <c r="G328" s="103">
        <v>25</v>
      </c>
      <c r="H328" s="106">
        <f t="shared" si="12"/>
        <v>7500</v>
      </c>
    </row>
    <row r="329" spans="1:8" s="81" customFormat="1" ht="23.25" x14ac:dyDescent="0.35">
      <c r="A329" s="103">
        <f t="shared" si="11"/>
        <v>280</v>
      </c>
      <c r="B329" s="104" t="s">
        <v>253</v>
      </c>
      <c r="C329" s="104" t="s">
        <v>662</v>
      </c>
      <c r="D329" s="105" t="s">
        <v>367</v>
      </c>
      <c r="E329" s="104" t="s">
        <v>256</v>
      </c>
      <c r="F329" s="103">
        <v>100</v>
      </c>
      <c r="G329" s="103">
        <v>20</v>
      </c>
      <c r="H329" s="106">
        <f t="shared" si="12"/>
        <v>2000</v>
      </c>
    </row>
    <row r="330" spans="1:8" s="81" customFormat="1" ht="23.25" x14ac:dyDescent="0.35">
      <c r="A330" s="103">
        <f t="shared" si="11"/>
        <v>281</v>
      </c>
      <c r="B330" s="104" t="s">
        <v>253</v>
      </c>
      <c r="C330" s="104" t="s">
        <v>662</v>
      </c>
      <c r="D330" s="105" t="s">
        <v>370</v>
      </c>
      <c r="E330" s="104" t="s">
        <v>256</v>
      </c>
      <c r="F330" s="103">
        <v>100</v>
      </c>
      <c r="G330" s="103">
        <v>25</v>
      </c>
      <c r="H330" s="106">
        <f t="shared" si="12"/>
        <v>2500</v>
      </c>
    </row>
    <row r="331" spans="1:8" s="81" customFormat="1" ht="25.5" customHeight="1" x14ac:dyDescent="0.35">
      <c r="A331" s="162" t="s">
        <v>663</v>
      </c>
      <c r="B331" s="162"/>
      <c r="C331" s="162"/>
      <c r="D331" s="162"/>
      <c r="E331" s="162"/>
      <c r="F331" s="162"/>
      <c r="G331" s="162"/>
      <c r="H331" s="162"/>
    </row>
    <row r="332" spans="1:8" s="81" customFormat="1" ht="23.25" x14ac:dyDescent="0.35">
      <c r="A332" s="103">
        <f>A330+1</f>
        <v>282</v>
      </c>
      <c r="B332" s="104" t="s">
        <v>253</v>
      </c>
      <c r="C332" s="104" t="s">
        <v>664</v>
      </c>
      <c r="D332" s="105" t="s">
        <v>580</v>
      </c>
      <c r="E332" s="104" t="s">
        <v>256</v>
      </c>
      <c r="F332" s="106">
        <v>1000</v>
      </c>
      <c r="G332" s="103">
        <v>4</v>
      </c>
      <c r="H332" s="106">
        <f t="shared" si="12"/>
        <v>4000</v>
      </c>
    </row>
    <row r="333" spans="1:8" s="81" customFormat="1" ht="23.25" x14ac:dyDescent="0.35">
      <c r="A333" s="103">
        <f t="shared" si="11"/>
        <v>283</v>
      </c>
      <c r="B333" s="104" t="s">
        <v>253</v>
      </c>
      <c r="C333" s="104" t="s">
        <v>664</v>
      </c>
      <c r="D333" s="105" t="s">
        <v>617</v>
      </c>
      <c r="E333" s="104" t="s">
        <v>256</v>
      </c>
      <c r="F333" s="106">
        <v>1000</v>
      </c>
      <c r="G333" s="103">
        <v>5</v>
      </c>
      <c r="H333" s="106">
        <f t="shared" si="12"/>
        <v>5000</v>
      </c>
    </row>
    <row r="334" spans="1:8" s="81" customFormat="1" ht="23.25" x14ac:dyDescent="0.35">
      <c r="A334" s="103">
        <f t="shared" si="11"/>
        <v>284</v>
      </c>
      <c r="B334" s="104" t="s">
        <v>253</v>
      </c>
      <c r="C334" s="104" t="s">
        <v>665</v>
      </c>
      <c r="D334" s="105" t="s">
        <v>617</v>
      </c>
      <c r="E334" s="104" t="s">
        <v>256</v>
      </c>
      <c r="F334" s="103">
        <v>500</v>
      </c>
      <c r="G334" s="103">
        <v>5</v>
      </c>
      <c r="H334" s="106">
        <f t="shared" si="12"/>
        <v>2500</v>
      </c>
    </row>
    <row r="335" spans="1:8" s="81" customFormat="1" ht="23.25" x14ac:dyDescent="0.35">
      <c r="A335" s="103">
        <f t="shared" si="11"/>
        <v>285</v>
      </c>
      <c r="B335" s="104" t="s">
        <v>230</v>
      </c>
      <c r="C335" s="104" t="s">
        <v>665</v>
      </c>
      <c r="D335" s="110" t="s">
        <v>461</v>
      </c>
      <c r="E335" s="104" t="s">
        <v>666</v>
      </c>
      <c r="F335" s="103">
        <v>500</v>
      </c>
      <c r="G335" s="103">
        <v>70</v>
      </c>
      <c r="H335" s="106">
        <f t="shared" si="12"/>
        <v>35000</v>
      </c>
    </row>
    <row r="336" spans="1:8" s="81" customFormat="1" ht="25.5" customHeight="1" x14ac:dyDescent="0.35">
      <c r="A336" s="162" t="s">
        <v>667</v>
      </c>
      <c r="B336" s="162"/>
      <c r="C336" s="162"/>
      <c r="D336" s="162"/>
      <c r="E336" s="162"/>
      <c r="F336" s="162"/>
      <c r="G336" s="162"/>
      <c r="H336" s="162"/>
    </row>
    <row r="337" spans="1:8" s="81" customFormat="1" ht="23.25" x14ac:dyDescent="0.35">
      <c r="A337" s="103">
        <f>A335+1</f>
        <v>286</v>
      </c>
      <c r="B337" s="104" t="s">
        <v>253</v>
      </c>
      <c r="C337" s="104" t="s">
        <v>668</v>
      </c>
      <c r="D337" s="105" t="s">
        <v>408</v>
      </c>
      <c r="E337" s="104" t="s">
        <v>669</v>
      </c>
      <c r="F337" s="106">
        <v>1000</v>
      </c>
      <c r="G337" s="103">
        <v>35</v>
      </c>
      <c r="H337" s="106">
        <f t="shared" si="12"/>
        <v>35000</v>
      </c>
    </row>
    <row r="338" spans="1:8" s="81" customFormat="1" ht="23.25" x14ac:dyDescent="0.35">
      <c r="A338" s="103">
        <f t="shared" si="11"/>
        <v>287</v>
      </c>
      <c r="B338" s="104" t="s">
        <v>274</v>
      </c>
      <c r="C338" s="104" t="s">
        <v>668</v>
      </c>
      <c r="D338" s="109">
        <v>0.05</v>
      </c>
      <c r="E338" s="104" t="s">
        <v>279</v>
      </c>
      <c r="F338" s="103">
        <v>500</v>
      </c>
      <c r="G338" s="103">
        <v>180</v>
      </c>
      <c r="H338" s="106">
        <f t="shared" si="12"/>
        <v>90000</v>
      </c>
    </row>
    <row r="339" spans="1:8" s="81" customFormat="1" ht="23.25" x14ac:dyDescent="0.35">
      <c r="A339" s="103">
        <f t="shared" si="11"/>
        <v>288</v>
      </c>
      <c r="B339" s="104" t="s">
        <v>472</v>
      </c>
      <c r="C339" s="104" t="s">
        <v>668</v>
      </c>
      <c r="D339" s="109">
        <v>0.05</v>
      </c>
      <c r="E339" s="104" t="s">
        <v>480</v>
      </c>
      <c r="F339" s="103">
        <v>500</v>
      </c>
      <c r="G339" s="103">
        <v>30</v>
      </c>
      <c r="H339" s="106">
        <f t="shared" si="12"/>
        <v>15000</v>
      </c>
    </row>
    <row r="340" spans="1:8" s="81" customFormat="1" ht="23.25" x14ac:dyDescent="0.35">
      <c r="A340" s="103">
        <f t="shared" si="11"/>
        <v>289</v>
      </c>
      <c r="B340" s="104" t="s">
        <v>354</v>
      </c>
      <c r="C340" s="104" t="s">
        <v>668</v>
      </c>
      <c r="D340" s="105" t="s">
        <v>309</v>
      </c>
      <c r="E340" s="104" t="s">
        <v>422</v>
      </c>
      <c r="F340" s="103">
        <v>250</v>
      </c>
      <c r="G340" s="103">
        <v>522</v>
      </c>
      <c r="H340" s="106">
        <f t="shared" si="12"/>
        <v>130500</v>
      </c>
    </row>
    <row r="341" spans="1:8" s="81" customFormat="1" ht="25.5" customHeight="1" x14ac:dyDescent="0.35">
      <c r="A341" s="162" t="s">
        <v>670</v>
      </c>
      <c r="B341" s="162"/>
      <c r="C341" s="162"/>
      <c r="D341" s="162"/>
      <c r="E341" s="162"/>
      <c r="F341" s="162"/>
      <c r="G341" s="162"/>
      <c r="H341" s="162"/>
    </row>
    <row r="342" spans="1:8" s="81" customFormat="1" ht="23.25" x14ac:dyDescent="0.35">
      <c r="A342" s="103">
        <f>A340+1</f>
        <v>290</v>
      </c>
      <c r="B342" s="104" t="s">
        <v>306</v>
      </c>
      <c r="C342" s="104" t="s">
        <v>671</v>
      </c>
      <c r="D342" s="110" t="s">
        <v>642</v>
      </c>
      <c r="E342" s="104" t="s">
        <v>422</v>
      </c>
      <c r="F342" s="106">
        <v>1000</v>
      </c>
      <c r="G342" s="103">
        <v>160</v>
      </c>
      <c r="H342" s="106">
        <f t="shared" si="12"/>
        <v>160000</v>
      </c>
    </row>
    <row r="343" spans="1:8" s="81" customFormat="1" ht="40.5" x14ac:dyDescent="0.35">
      <c r="A343" s="103">
        <f t="shared" si="11"/>
        <v>291</v>
      </c>
      <c r="B343" s="104" t="s">
        <v>306</v>
      </c>
      <c r="C343" s="104" t="s">
        <v>672</v>
      </c>
      <c r="D343" s="105" t="s">
        <v>547</v>
      </c>
      <c r="E343" s="104" t="s">
        <v>308</v>
      </c>
      <c r="F343" s="103">
        <v>500</v>
      </c>
      <c r="G343" s="103">
        <v>175</v>
      </c>
      <c r="H343" s="106">
        <f t="shared" si="12"/>
        <v>87500</v>
      </c>
    </row>
    <row r="344" spans="1:8" s="81" customFormat="1" ht="23.25" x14ac:dyDescent="0.35">
      <c r="A344" s="103">
        <f t="shared" si="11"/>
        <v>292</v>
      </c>
      <c r="B344" s="104" t="s">
        <v>230</v>
      </c>
      <c r="C344" s="104" t="s">
        <v>673</v>
      </c>
      <c r="D344" s="110" t="s">
        <v>655</v>
      </c>
      <c r="E344" s="104" t="s">
        <v>308</v>
      </c>
      <c r="F344" s="103">
        <v>200</v>
      </c>
      <c r="G344" s="103">
        <v>20</v>
      </c>
      <c r="H344" s="106">
        <f t="shared" si="12"/>
        <v>4000</v>
      </c>
    </row>
    <row r="345" spans="1:8" s="81" customFormat="1" ht="23.25" x14ac:dyDescent="0.35">
      <c r="A345" s="103">
        <f t="shared" si="11"/>
        <v>293</v>
      </c>
      <c r="B345" s="104" t="s">
        <v>230</v>
      </c>
      <c r="C345" s="104" t="s">
        <v>674</v>
      </c>
      <c r="D345" s="110" t="s">
        <v>330</v>
      </c>
      <c r="E345" s="104" t="s">
        <v>675</v>
      </c>
      <c r="F345" s="103">
        <v>500</v>
      </c>
      <c r="G345" s="103">
        <v>10</v>
      </c>
      <c r="H345" s="106">
        <f t="shared" si="12"/>
        <v>5000</v>
      </c>
    </row>
    <row r="346" spans="1:8" s="81" customFormat="1" ht="23.25" x14ac:dyDescent="0.35">
      <c r="A346" s="103">
        <f t="shared" si="11"/>
        <v>294</v>
      </c>
      <c r="B346" s="104" t="s">
        <v>306</v>
      </c>
      <c r="C346" s="104" t="s">
        <v>674</v>
      </c>
      <c r="D346" s="105" t="s">
        <v>547</v>
      </c>
      <c r="E346" s="104" t="s">
        <v>308</v>
      </c>
      <c r="F346" s="103">
        <v>300</v>
      </c>
      <c r="G346" s="103">
        <v>100</v>
      </c>
      <c r="H346" s="106">
        <f t="shared" si="12"/>
        <v>30000</v>
      </c>
    </row>
    <row r="347" spans="1:8" s="81" customFormat="1" ht="23.25" x14ac:dyDescent="0.35">
      <c r="A347" s="103">
        <f t="shared" ref="A347:A406" si="13">A346+1</f>
        <v>295</v>
      </c>
      <c r="B347" s="104" t="s">
        <v>306</v>
      </c>
      <c r="C347" s="104" t="s">
        <v>676</v>
      </c>
      <c r="D347" s="110" t="s">
        <v>677</v>
      </c>
      <c r="E347" s="104" t="s">
        <v>308</v>
      </c>
      <c r="F347" s="103">
        <v>500</v>
      </c>
      <c r="G347" s="103">
        <v>65</v>
      </c>
      <c r="H347" s="106">
        <f t="shared" si="12"/>
        <v>32500</v>
      </c>
    </row>
    <row r="348" spans="1:8" s="81" customFormat="1" ht="25.5" customHeight="1" x14ac:dyDescent="0.35">
      <c r="A348" s="162" t="s">
        <v>678</v>
      </c>
      <c r="B348" s="162"/>
      <c r="C348" s="162"/>
      <c r="D348" s="162"/>
      <c r="E348" s="162"/>
      <c r="F348" s="162"/>
      <c r="G348" s="162"/>
      <c r="H348" s="162"/>
    </row>
    <row r="349" spans="1:8" s="81" customFormat="1" ht="25.5" customHeight="1" x14ac:dyDescent="0.35">
      <c r="A349" s="103">
        <f>A347+1</f>
        <v>296</v>
      </c>
      <c r="B349" s="104" t="s">
        <v>263</v>
      </c>
      <c r="C349" s="104" t="s">
        <v>679</v>
      </c>
      <c r="D349" s="105" t="s">
        <v>547</v>
      </c>
      <c r="E349" s="104" t="s">
        <v>308</v>
      </c>
      <c r="F349" s="103">
        <v>100</v>
      </c>
      <c r="G349" s="103">
        <v>36</v>
      </c>
      <c r="H349" s="106">
        <f t="shared" si="12"/>
        <v>3600</v>
      </c>
    </row>
    <row r="350" spans="1:8" s="81" customFormat="1" ht="23.25" x14ac:dyDescent="0.35">
      <c r="A350" s="103">
        <f t="shared" si="13"/>
        <v>297</v>
      </c>
      <c r="B350" s="104" t="s">
        <v>263</v>
      </c>
      <c r="C350" s="104" t="s">
        <v>680</v>
      </c>
      <c r="D350" s="105" t="s">
        <v>681</v>
      </c>
      <c r="E350" s="104" t="s">
        <v>324</v>
      </c>
      <c r="F350" s="106">
        <v>1000</v>
      </c>
      <c r="G350" s="103">
        <v>50</v>
      </c>
      <c r="H350" s="106">
        <f t="shared" si="12"/>
        <v>50000</v>
      </c>
    </row>
    <row r="351" spans="1:8" s="81" customFormat="1" ht="25.5" customHeight="1" x14ac:dyDescent="0.35">
      <c r="A351" s="171" t="s">
        <v>682</v>
      </c>
      <c r="B351" s="171"/>
      <c r="C351" s="171"/>
      <c r="D351" s="171"/>
      <c r="E351" s="171"/>
      <c r="F351" s="171"/>
      <c r="G351" s="171"/>
      <c r="H351" s="171"/>
    </row>
    <row r="352" spans="1:8" s="83" customFormat="1" ht="23.25" x14ac:dyDescent="0.35">
      <c r="A352" s="103">
        <f>A350+1</f>
        <v>298</v>
      </c>
      <c r="B352" s="104" t="s">
        <v>230</v>
      </c>
      <c r="C352" s="104" t="s">
        <v>683</v>
      </c>
      <c r="D352" s="105" t="s">
        <v>503</v>
      </c>
      <c r="E352" s="104" t="s">
        <v>504</v>
      </c>
      <c r="F352" s="112">
        <v>1000</v>
      </c>
      <c r="G352" s="107">
        <v>35</v>
      </c>
      <c r="H352" s="112">
        <f t="shared" si="12"/>
        <v>35000</v>
      </c>
    </row>
    <row r="353" spans="1:8" s="83" customFormat="1" ht="25.5" customHeight="1" x14ac:dyDescent="0.35">
      <c r="A353" s="173" t="s">
        <v>684</v>
      </c>
      <c r="B353" s="173"/>
      <c r="C353" s="173"/>
      <c r="D353" s="173"/>
      <c r="E353" s="173"/>
      <c r="F353" s="173"/>
      <c r="G353" s="173"/>
      <c r="H353" s="173"/>
    </row>
    <row r="354" spans="1:8" s="83" customFormat="1" ht="40.5" x14ac:dyDescent="0.35">
      <c r="A354" s="103">
        <f>A352+1</f>
        <v>299</v>
      </c>
      <c r="B354" s="104" t="s">
        <v>685</v>
      </c>
      <c r="C354" s="104" t="s">
        <v>686</v>
      </c>
      <c r="D354" s="110" t="s">
        <v>687</v>
      </c>
      <c r="E354" s="104" t="s">
        <v>688</v>
      </c>
      <c r="F354" s="107">
        <v>100</v>
      </c>
      <c r="G354" s="107">
        <v>7000</v>
      </c>
      <c r="H354" s="112">
        <f t="shared" si="12"/>
        <v>700000</v>
      </c>
    </row>
    <row r="355" spans="1:8" s="83" customFormat="1" ht="40.5" x14ac:dyDescent="0.35">
      <c r="A355" s="103">
        <f t="shared" si="13"/>
        <v>300</v>
      </c>
      <c r="B355" s="104" t="s">
        <v>689</v>
      </c>
      <c r="C355" s="104" t="s">
        <v>690</v>
      </c>
      <c r="D355" s="110" t="s">
        <v>691</v>
      </c>
      <c r="E355" s="104" t="s">
        <v>692</v>
      </c>
      <c r="F355" s="107">
        <v>100</v>
      </c>
      <c r="G355" s="107">
        <v>3000</v>
      </c>
      <c r="H355" s="112">
        <f>G355*F355</f>
        <v>300000</v>
      </c>
    </row>
    <row r="356" spans="1:8" s="83" customFormat="1" ht="40.5" x14ac:dyDescent="0.35">
      <c r="A356" s="103">
        <f t="shared" si="13"/>
        <v>301</v>
      </c>
      <c r="B356" s="104" t="s">
        <v>693</v>
      </c>
      <c r="C356" s="104" t="s">
        <v>694</v>
      </c>
      <c r="D356" s="110" t="s">
        <v>611</v>
      </c>
      <c r="E356" s="104" t="s">
        <v>695</v>
      </c>
      <c r="F356" s="107">
        <v>100</v>
      </c>
      <c r="G356" s="107">
        <v>4000</v>
      </c>
      <c r="H356" s="112">
        <f>G356*F356</f>
        <v>400000</v>
      </c>
    </row>
    <row r="357" spans="1:8" s="83" customFormat="1" ht="26.25" customHeight="1" x14ac:dyDescent="0.35">
      <c r="A357" s="162" t="s">
        <v>696</v>
      </c>
      <c r="B357" s="162"/>
      <c r="C357" s="162"/>
      <c r="D357" s="162"/>
      <c r="E357" s="162"/>
      <c r="F357" s="162"/>
      <c r="G357" s="162"/>
      <c r="H357" s="162"/>
    </row>
    <row r="358" spans="1:8" s="81" customFormat="1" ht="23.25" x14ac:dyDescent="0.35">
      <c r="A358" s="103">
        <f>A356+1</f>
        <v>302</v>
      </c>
      <c r="B358" s="104" t="s">
        <v>253</v>
      </c>
      <c r="C358" s="104" t="s">
        <v>697</v>
      </c>
      <c r="D358" s="110" t="s">
        <v>698</v>
      </c>
      <c r="E358" s="104" t="s">
        <v>258</v>
      </c>
      <c r="F358" s="103">
        <v>100</v>
      </c>
      <c r="G358" s="103">
        <v>5</v>
      </c>
      <c r="H358" s="106">
        <f t="shared" si="12"/>
        <v>500</v>
      </c>
    </row>
    <row r="359" spans="1:8" s="81" customFormat="1" ht="23.25" x14ac:dyDescent="0.35">
      <c r="A359" s="103">
        <f t="shared" si="13"/>
        <v>303</v>
      </c>
      <c r="B359" s="104" t="s">
        <v>253</v>
      </c>
      <c r="C359" s="104" t="s">
        <v>697</v>
      </c>
      <c r="D359" s="110" t="s">
        <v>699</v>
      </c>
      <c r="E359" s="104" t="s">
        <v>258</v>
      </c>
      <c r="F359" s="103">
        <v>100</v>
      </c>
      <c r="G359" s="103">
        <v>7</v>
      </c>
      <c r="H359" s="106">
        <f t="shared" si="12"/>
        <v>700</v>
      </c>
    </row>
    <row r="360" spans="1:8" s="81" customFormat="1" ht="23.25" x14ac:dyDescent="0.35">
      <c r="A360" s="103">
        <f t="shared" si="13"/>
        <v>304</v>
      </c>
      <c r="B360" s="104" t="s">
        <v>253</v>
      </c>
      <c r="C360" s="104" t="s">
        <v>700</v>
      </c>
      <c r="D360" s="105" t="s">
        <v>270</v>
      </c>
      <c r="E360" s="104" t="s">
        <v>368</v>
      </c>
      <c r="F360" s="107">
        <v>500</v>
      </c>
      <c r="G360" s="107">
        <v>13</v>
      </c>
      <c r="H360" s="112">
        <f t="shared" si="12"/>
        <v>6500</v>
      </c>
    </row>
    <row r="361" spans="1:8" s="81" customFormat="1" ht="23.25" x14ac:dyDescent="0.35">
      <c r="A361" s="103">
        <f t="shared" si="13"/>
        <v>305</v>
      </c>
      <c r="B361" s="104" t="s">
        <v>230</v>
      </c>
      <c r="C361" s="104" t="s">
        <v>701</v>
      </c>
      <c r="D361" s="105" t="s">
        <v>702</v>
      </c>
      <c r="E361" s="104" t="s">
        <v>703</v>
      </c>
      <c r="F361" s="112">
        <v>5000</v>
      </c>
      <c r="G361" s="107">
        <v>8</v>
      </c>
      <c r="H361" s="112">
        <f t="shared" si="12"/>
        <v>40000</v>
      </c>
    </row>
    <row r="362" spans="1:8" s="81" customFormat="1" ht="23.25" x14ac:dyDescent="0.35">
      <c r="A362" s="103">
        <f t="shared" si="13"/>
        <v>306</v>
      </c>
      <c r="B362" s="104" t="s">
        <v>253</v>
      </c>
      <c r="C362" s="104" t="s">
        <v>701</v>
      </c>
      <c r="D362" s="105" t="s">
        <v>328</v>
      </c>
      <c r="E362" s="104" t="s">
        <v>305</v>
      </c>
      <c r="F362" s="106">
        <v>1000</v>
      </c>
      <c r="G362" s="103">
        <v>5</v>
      </c>
      <c r="H362" s="106">
        <f t="shared" si="12"/>
        <v>5000</v>
      </c>
    </row>
    <row r="363" spans="1:8" s="81" customFormat="1" ht="23.25" x14ac:dyDescent="0.35">
      <c r="A363" s="103">
        <f t="shared" si="13"/>
        <v>307</v>
      </c>
      <c r="B363" s="104" t="s">
        <v>253</v>
      </c>
      <c r="C363" s="104" t="s">
        <v>701</v>
      </c>
      <c r="D363" s="105" t="s">
        <v>580</v>
      </c>
      <c r="E363" s="104" t="s">
        <v>305</v>
      </c>
      <c r="F363" s="106">
        <v>1000</v>
      </c>
      <c r="G363" s="103">
        <v>7</v>
      </c>
      <c r="H363" s="106">
        <f t="shared" si="12"/>
        <v>7000</v>
      </c>
    </row>
    <row r="364" spans="1:8" s="81" customFormat="1" ht="25.5" customHeight="1" x14ac:dyDescent="0.35">
      <c r="A364" s="162" t="s">
        <v>704</v>
      </c>
      <c r="B364" s="162"/>
      <c r="C364" s="162"/>
      <c r="D364" s="162"/>
      <c r="E364" s="162"/>
      <c r="F364" s="162"/>
      <c r="G364" s="162"/>
      <c r="H364" s="162"/>
    </row>
    <row r="365" spans="1:8" s="81" customFormat="1" ht="25.5" customHeight="1" x14ac:dyDescent="0.35">
      <c r="A365" s="103">
        <f>A363+1</f>
        <v>308</v>
      </c>
      <c r="B365" s="104" t="s">
        <v>230</v>
      </c>
      <c r="C365" s="104" t="s">
        <v>705</v>
      </c>
      <c r="D365" s="110" t="s">
        <v>706</v>
      </c>
      <c r="E365" s="104" t="s">
        <v>675</v>
      </c>
      <c r="F365" s="103">
        <v>500</v>
      </c>
      <c r="G365" s="103">
        <v>25</v>
      </c>
      <c r="H365" s="106">
        <f t="shared" si="12"/>
        <v>12500</v>
      </c>
    </row>
    <row r="366" spans="1:8" s="81" customFormat="1" ht="23.25" x14ac:dyDescent="0.35">
      <c r="A366" s="103">
        <f t="shared" si="13"/>
        <v>309</v>
      </c>
      <c r="B366" s="104" t="s">
        <v>230</v>
      </c>
      <c r="C366" s="104" t="s">
        <v>707</v>
      </c>
      <c r="D366" s="111">
        <v>0.1</v>
      </c>
      <c r="E366" s="104" t="s">
        <v>675</v>
      </c>
      <c r="F366" s="103">
        <v>500</v>
      </c>
      <c r="G366" s="103">
        <v>30</v>
      </c>
      <c r="H366" s="106">
        <f t="shared" si="12"/>
        <v>15000</v>
      </c>
    </row>
    <row r="367" spans="1:8" s="81" customFormat="1" ht="23.25" x14ac:dyDescent="0.35">
      <c r="A367" s="103">
        <f t="shared" si="13"/>
        <v>310</v>
      </c>
      <c r="B367" s="104" t="s">
        <v>230</v>
      </c>
      <c r="C367" s="104" t="s">
        <v>708</v>
      </c>
      <c r="D367" s="110" t="s">
        <v>709</v>
      </c>
      <c r="E367" s="104" t="s">
        <v>710</v>
      </c>
      <c r="F367" s="106">
        <v>2000</v>
      </c>
      <c r="G367" s="103">
        <v>53</v>
      </c>
      <c r="H367" s="106">
        <f t="shared" si="12"/>
        <v>106000</v>
      </c>
    </row>
    <row r="368" spans="1:8" s="81" customFormat="1" ht="23.25" x14ac:dyDescent="0.35">
      <c r="A368" s="103">
        <f t="shared" si="13"/>
        <v>311</v>
      </c>
      <c r="B368" s="104" t="s">
        <v>337</v>
      </c>
      <c r="C368" s="104" t="s">
        <v>711</v>
      </c>
      <c r="D368" s="105" t="s">
        <v>531</v>
      </c>
      <c r="E368" s="104" t="s">
        <v>712</v>
      </c>
      <c r="F368" s="103">
        <v>100</v>
      </c>
      <c r="G368" s="103">
        <v>290</v>
      </c>
      <c r="H368" s="106">
        <f t="shared" si="12"/>
        <v>29000</v>
      </c>
    </row>
    <row r="369" spans="1:8" s="81" customFormat="1" ht="25.5" customHeight="1" x14ac:dyDescent="0.35">
      <c r="A369" s="162" t="s">
        <v>713</v>
      </c>
      <c r="B369" s="162"/>
      <c r="C369" s="162"/>
      <c r="D369" s="162"/>
      <c r="E369" s="162"/>
      <c r="F369" s="162"/>
      <c r="G369" s="162"/>
      <c r="H369" s="162"/>
    </row>
    <row r="370" spans="1:8" s="81" customFormat="1" ht="23.25" x14ac:dyDescent="0.35">
      <c r="A370" s="103">
        <f>A368+1</f>
        <v>312</v>
      </c>
      <c r="B370" s="104" t="s">
        <v>230</v>
      </c>
      <c r="C370" s="104" t="s">
        <v>714</v>
      </c>
      <c r="D370" s="110" t="s">
        <v>631</v>
      </c>
      <c r="E370" s="104" t="s">
        <v>512</v>
      </c>
      <c r="F370" s="106">
        <v>1500</v>
      </c>
      <c r="G370" s="103">
        <v>200</v>
      </c>
      <c r="H370" s="106">
        <f t="shared" si="12"/>
        <v>300000</v>
      </c>
    </row>
    <row r="371" spans="1:8" s="81" customFormat="1" ht="23.25" x14ac:dyDescent="0.35">
      <c r="A371" s="103">
        <f t="shared" si="13"/>
        <v>313</v>
      </c>
      <c r="B371" s="104" t="s">
        <v>253</v>
      </c>
      <c r="C371" s="104" t="s">
        <v>715</v>
      </c>
      <c r="D371" s="105" t="s">
        <v>371</v>
      </c>
      <c r="E371" s="104" t="s">
        <v>716</v>
      </c>
      <c r="F371" s="103">
        <v>200</v>
      </c>
      <c r="G371" s="103">
        <v>350</v>
      </c>
      <c r="H371" s="106">
        <f t="shared" si="12"/>
        <v>70000</v>
      </c>
    </row>
    <row r="372" spans="1:8" s="81" customFormat="1" ht="23.25" x14ac:dyDescent="0.35">
      <c r="A372" s="103">
        <f t="shared" si="13"/>
        <v>314</v>
      </c>
      <c r="B372" s="104" t="s">
        <v>253</v>
      </c>
      <c r="C372" s="104" t="s">
        <v>717</v>
      </c>
      <c r="D372" s="105" t="s">
        <v>255</v>
      </c>
      <c r="E372" s="104" t="s">
        <v>368</v>
      </c>
      <c r="F372" s="106">
        <v>3000</v>
      </c>
      <c r="G372" s="103">
        <v>625</v>
      </c>
      <c r="H372" s="106">
        <f t="shared" si="12"/>
        <v>1875000</v>
      </c>
    </row>
    <row r="373" spans="1:8" s="81" customFormat="1" ht="23.25" x14ac:dyDescent="0.35">
      <c r="A373" s="103">
        <f t="shared" si="13"/>
        <v>315</v>
      </c>
      <c r="B373" s="104" t="s">
        <v>253</v>
      </c>
      <c r="C373" s="104" t="s">
        <v>718</v>
      </c>
      <c r="D373" s="105" t="s">
        <v>587</v>
      </c>
      <c r="E373" s="104" t="s">
        <v>368</v>
      </c>
      <c r="F373" s="106">
        <v>1000</v>
      </c>
      <c r="G373" s="103">
        <v>500</v>
      </c>
      <c r="H373" s="106">
        <f t="shared" si="12"/>
        <v>500000</v>
      </c>
    </row>
    <row r="374" spans="1:8" s="81" customFormat="1" ht="23.25" x14ac:dyDescent="0.35">
      <c r="A374" s="103">
        <f t="shared" si="13"/>
        <v>316</v>
      </c>
      <c r="B374" s="104" t="s">
        <v>253</v>
      </c>
      <c r="C374" s="104" t="s">
        <v>719</v>
      </c>
      <c r="D374" s="105" t="s">
        <v>720</v>
      </c>
      <c r="E374" s="104" t="s">
        <v>258</v>
      </c>
      <c r="F374" s="106">
        <v>3000</v>
      </c>
      <c r="G374" s="103">
        <v>10</v>
      </c>
      <c r="H374" s="106">
        <f t="shared" ref="H374:H460" si="14">G374*F374</f>
        <v>30000</v>
      </c>
    </row>
    <row r="375" spans="1:8" s="81" customFormat="1" ht="25.5" customHeight="1" x14ac:dyDescent="0.35">
      <c r="A375" s="162" t="s">
        <v>721</v>
      </c>
      <c r="B375" s="162"/>
      <c r="C375" s="162"/>
      <c r="D375" s="162"/>
      <c r="E375" s="162"/>
      <c r="F375" s="162"/>
      <c r="G375" s="162"/>
      <c r="H375" s="162"/>
    </row>
    <row r="376" spans="1:8" s="81" customFormat="1" ht="23.25" x14ac:dyDescent="0.35">
      <c r="A376" s="103">
        <f>A374+1</f>
        <v>317</v>
      </c>
      <c r="B376" s="104" t="s">
        <v>230</v>
      </c>
      <c r="C376" s="104" t="s">
        <v>722</v>
      </c>
      <c r="D376" s="110" t="s">
        <v>723</v>
      </c>
      <c r="E376" s="104" t="s">
        <v>724</v>
      </c>
      <c r="F376" s="106">
        <v>1000</v>
      </c>
      <c r="G376" s="106">
        <v>4700</v>
      </c>
      <c r="H376" s="106">
        <f t="shared" si="14"/>
        <v>4700000</v>
      </c>
    </row>
    <row r="377" spans="1:8" s="81" customFormat="1" ht="23.25" x14ac:dyDescent="0.35">
      <c r="A377" s="103">
        <f t="shared" si="13"/>
        <v>318</v>
      </c>
      <c r="B377" s="104" t="s">
        <v>230</v>
      </c>
      <c r="C377" s="104" t="s">
        <v>722</v>
      </c>
      <c r="D377" s="105" t="s">
        <v>723</v>
      </c>
      <c r="E377" s="104" t="s">
        <v>262</v>
      </c>
      <c r="F377" s="103">
        <v>500</v>
      </c>
      <c r="G377" s="106">
        <v>5000</v>
      </c>
      <c r="H377" s="106">
        <f t="shared" si="14"/>
        <v>2500000</v>
      </c>
    </row>
    <row r="378" spans="1:8" s="81" customFormat="1" ht="33.75" customHeight="1" x14ac:dyDescent="0.35">
      <c r="A378" s="103"/>
      <c r="B378" s="162" t="s">
        <v>725</v>
      </c>
      <c r="C378" s="162"/>
      <c r="D378" s="162"/>
      <c r="E378" s="162"/>
      <c r="F378" s="162"/>
      <c r="G378" s="162"/>
      <c r="H378" s="162"/>
    </row>
    <row r="379" spans="1:8" s="81" customFormat="1" ht="25.5" customHeight="1" x14ac:dyDescent="0.35">
      <c r="A379" s="103">
        <f>A377+1</f>
        <v>319</v>
      </c>
      <c r="B379" s="104" t="s">
        <v>306</v>
      </c>
      <c r="C379" s="104" t="s">
        <v>726</v>
      </c>
      <c r="D379" s="110" t="s">
        <v>727</v>
      </c>
      <c r="E379" s="104" t="s">
        <v>422</v>
      </c>
      <c r="F379" s="106">
        <v>1000</v>
      </c>
      <c r="G379" s="103">
        <v>60</v>
      </c>
      <c r="H379" s="106">
        <f t="shared" si="14"/>
        <v>60000</v>
      </c>
    </row>
    <row r="380" spans="1:8" s="81" customFormat="1" ht="23.25" x14ac:dyDescent="0.35">
      <c r="A380" s="103">
        <f t="shared" si="13"/>
        <v>320</v>
      </c>
      <c r="B380" s="104" t="s">
        <v>253</v>
      </c>
      <c r="C380" s="104" t="s">
        <v>726</v>
      </c>
      <c r="D380" s="105" t="s">
        <v>328</v>
      </c>
      <c r="E380" s="104" t="s">
        <v>368</v>
      </c>
      <c r="F380" s="106">
        <v>1000</v>
      </c>
      <c r="G380" s="103">
        <v>4</v>
      </c>
      <c r="H380" s="106">
        <f t="shared" si="14"/>
        <v>4000</v>
      </c>
    </row>
    <row r="381" spans="1:8" s="81" customFormat="1" ht="23.25" x14ac:dyDescent="0.35">
      <c r="A381" s="103">
        <f t="shared" si="13"/>
        <v>321</v>
      </c>
      <c r="B381" s="104" t="s">
        <v>253</v>
      </c>
      <c r="C381" s="104" t="s">
        <v>726</v>
      </c>
      <c r="D381" s="105" t="s">
        <v>580</v>
      </c>
      <c r="E381" s="104" t="s">
        <v>368</v>
      </c>
      <c r="F381" s="106">
        <v>1500</v>
      </c>
      <c r="G381" s="103">
        <v>2</v>
      </c>
      <c r="H381" s="106">
        <f t="shared" si="14"/>
        <v>3000</v>
      </c>
    </row>
    <row r="382" spans="1:8" s="81" customFormat="1" ht="23.25" x14ac:dyDescent="0.35">
      <c r="A382" s="103">
        <f t="shared" si="13"/>
        <v>322</v>
      </c>
      <c r="B382" s="104" t="s">
        <v>253</v>
      </c>
      <c r="C382" s="104" t="s">
        <v>726</v>
      </c>
      <c r="D382" s="105" t="s">
        <v>580</v>
      </c>
      <c r="E382" s="104" t="s">
        <v>368</v>
      </c>
      <c r="F382" s="106">
        <v>1000</v>
      </c>
      <c r="G382" s="103">
        <v>5</v>
      </c>
      <c r="H382" s="106">
        <f t="shared" si="14"/>
        <v>5000</v>
      </c>
    </row>
    <row r="383" spans="1:8" s="81" customFormat="1" ht="25.5" customHeight="1" x14ac:dyDescent="0.35">
      <c r="A383" s="162" t="s">
        <v>728</v>
      </c>
      <c r="B383" s="162"/>
      <c r="C383" s="162"/>
      <c r="D383" s="162"/>
      <c r="E383" s="162"/>
      <c r="F383" s="162"/>
      <c r="G383" s="162"/>
      <c r="H383" s="162"/>
    </row>
    <row r="384" spans="1:8" s="81" customFormat="1" ht="51" customHeight="1" x14ac:dyDescent="0.35">
      <c r="A384" s="103">
        <f>A382+1</f>
        <v>323</v>
      </c>
      <c r="B384" s="104" t="s">
        <v>729</v>
      </c>
      <c r="C384" s="104" t="s">
        <v>730</v>
      </c>
      <c r="D384" s="105" t="s">
        <v>731</v>
      </c>
      <c r="E384" s="104" t="s">
        <v>732</v>
      </c>
      <c r="F384" s="103">
        <v>500</v>
      </c>
      <c r="G384" s="103">
        <v>8</v>
      </c>
      <c r="H384" s="106">
        <f t="shared" si="14"/>
        <v>4000</v>
      </c>
    </row>
    <row r="385" spans="1:8" s="81" customFormat="1" ht="23.25" x14ac:dyDescent="0.35">
      <c r="A385" s="103">
        <f t="shared" si="13"/>
        <v>324</v>
      </c>
      <c r="B385" s="104" t="s">
        <v>253</v>
      </c>
      <c r="C385" s="104" t="s">
        <v>733</v>
      </c>
      <c r="D385" s="105" t="s">
        <v>734</v>
      </c>
      <c r="E385" s="104" t="s">
        <v>368</v>
      </c>
      <c r="F385" s="103">
        <v>200</v>
      </c>
      <c r="G385" s="103">
        <v>10</v>
      </c>
      <c r="H385" s="106">
        <f t="shared" si="14"/>
        <v>2000</v>
      </c>
    </row>
    <row r="386" spans="1:8" s="81" customFormat="1" ht="41.25" x14ac:dyDescent="0.35">
      <c r="A386" s="103">
        <f t="shared" si="13"/>
        <v>325</v>
      </c>
      <c r="B386" s="104" t="s">
        <v>729</v>
      </c>
      <c r="C386" s="104" t="s">
        <v>735</v>
      </c>
      <c r="D386" s="110" t="s">
        <v>736</v>
      </c>
      <c r="E386" s="104" t="s">
        <v>732</v>
      </c>
      <c r="F386" s="103">
        <v>200</v>
      </c>
      <c r="G386" s="103">
        <v>121</v>
      </c>
      <c r="H386" s="106">
        <f t="shared" si="14"/>
        <v>24200</v>
      </c>
    </row>
    <row r="387" spans="1:8" s="81" customFormat="1" ht="23.25" x14ac:dyDescent="0.35">
      <c r="A387" s="103">
        <f t="shared" si="13"/>
        <v>326</v>
      </c>
      <c r="B387" s="104" t="s">
        <v>253</v>
      </c>
      <c r="C387" s="104" t="s">
        <v>737</v>
      </c>
      <c r="D387" s="110" t="s">
        <v>331</v>
      </c>
      <c r="E387" s="104" t="s">
        <v>305</v>
      </c>
      <c r="F387" s="106">
        <v>15000</v>
      </c>
      <c r="G387" s="103">
        <v>1</v>
      </c>
      <c r="H387" s="106">
        <f t="shared" si="14"/>
        <v>15000</v>
      </c>
    </row>
    <row r="388" spans="1:8" s="81" customFormat="1" ht="23.25" x14ac:dyDescent="0.35">
      <c r="A388" s="103">
        <f t="shared" si="13"/>
        <v>327</v>
      </c>
      <c r="B388" s="104" t="s">
        <v>253</v>
      </c>
      <c r="C388" s="104" t="s">
        <v>738</v>
      </c>
      <c r="D388" s="105" t="s">
        <v>739</v>
      </c>
      <c r="E388" s="104" t="s">
        <v>368</v>
      </c>
      <c r="F388" s="106">
        <v>2000</v>
      </c>
      <c r="G388" s="103">
        <v>61</v>
      </c>
      <c r="H388" s="106">
        <f t="shared" si="14"/>
        <v>122000</v>
      </c>
    </row>
    <row r="389" spans="1:8" s="81" customFormat="1" ht="23.25" x14ac:dyDescent="0.35">
      <c r="A389" s="103">
        <f t="shared" si="13"/>
        <v>328</v>
      </c>
      <c r="B389" s="104" t="s">
        <v>230</v>
      </c>
      <c r="C389" s="104" t="s">
        <v>436</v>
      </c>
      <c r="D389" s="105" t="s">
        <v>740</v>
      </c>
      <c r="E389" s="104" t="s">
        <v>741</v>
      </c>
      <c r="F389" s="106">
        <v>2000</v>
      </c>
      <c r="G389" s="103">
        <v>400</v>
      </c>
      <c r="H389" s="106">
        <f t="shared" si="14"/>
        <v>800000</v>
      </c>
    </row>
    <row r="390" spans="1:8" s="81" customFormat="1" ht="40.5" x14ac:dyDescent="0.35">
      <c r="A390" s="103">
        <f t="shared" si="13"/>
        <v>329</v>
      </c>
      <c r="B390" s="104" t="s">
        <v>729</v>
      </c>
      <c r="C390" s="104" t="s">
        <v>742</v>
      </c>
      <c r="D390" s="105"/>
      <c r="E390" s="104" t="s">
        <v>732</v>
      </c>
      <c r="F390" s="106">
        <v>2000</v>
      </c>
      <c r="G390" s="103">
        <v>5</v>
      </c>
      <c r="H390" s="106">
        <f t="shared" si="14"/>
        <v>10000</v>
      </c>
    </row>
    <row r="391" spans="1:8" s="81" customFormat="1" ht="23.25" x14ac:dyDescent="0.35">
      <c r="A391" s="103">
        <f t="shared" si="13"/>
        <v>330</v>
      </c>
      <c r="B391" s="104" t="s">
        <v>263</v>
      </c>
      <c r="C391" s="104" t="s">
        <v>743</v>
      </c>
      <c r="D391" s="105" t="s">
        <v>744</v>
      </c>
      <c r="E391" s="104" t="s">
        <v>688</v>
      </c>
      <c r="F391" s="103">
        <v>250</v>
      </c>
      <c r="G391" s="103">
        <v>560</v>
      </c>
      <c r="H391" s="106">
        <f t="shared" si="14"/>
        <v>140000</v>
      </c>
    </row>
    <row r="392" spans="1:8" s="81" customFormat="1" ht="23.25" x14ac:dyDescent="0.35">
      <c r="A392" s="103">
        <f t="shared" si="13"/>
        <v>331</v>
      </c>
      <c r="B392" s="104" t="s">
        <v>745</v>
      </c>
      <c r="C392" s="104" t="s">
        <v>743</v>
      </c>
      <c r="D392" s="105" t="s">
        <v>734</v>
      </c>
      <c r="E392" s="104" t="s">
        <v>258</v>
      </c>
      <c r="F392" s="106">
        <v>1000</v>
      </c>
      <c r="G392" s="103">
        <v>70</v>
      </c>
      <c r="H392" s="106">
        <f t="shared" si="14"/>
        <v>70000</v>
      </c>
    </row>
    <row r="393" spans="1:8" s="81" customFormat="1" ht="23.25" x14ac:dyDescent="0.35">
      <c r="A393" s="103">
        <f t="shared" si="13"/>
        <v>332</v>
      </c>
      <c r="B393" s="104" t="s">
        <v>253</v>
      </c>
      <c r="C393" s="104" t="s">
        <v>746</v>
      </c>
      <c r="D393" s="105" t="s">
        <v>739</v>
      </c>
      <c r="E393" s="104" t="s">
        <v>256</v>
      </c>
      <c r="F393" s="106">
        <v>5000</v>
      </c>
      <c r="G393" s="103">
        <v>30</v>
      </c>
      <c r="H393" s="106">
        <f t="shared" si="14"/>
        <v>150000</v>
      </c>
    </row>
    <row r="394" spans="1:8" s="81" customFormat="1" ht="23.25" x14ac:dyDescent="0.35">
      <c r="A394" s="103">
        <f t="shared" si="13"/>
        <v>333</v>
      </c>
      <c r="B394" s="104" t="s">
        <v>263</v>
      </c>
      <c r="C394" s="104" t="s">
        <v>747</v>
      </c>
      <c r="D394" s="110" t="s">
        <v>748</v>
      </c>
      <c r="E394" s="104" t="s">
        <v>749</v>
      </c>
      <c r="F394" s="103">
        <v>200</v>
      </c>
      <c r="G394" s="103">
        <v>350</v>
      </c>
      <c r="H394" s="106">
        <f t="shared" si="14"/>
        <v>70000</v>
      </c>
    </row>
    <row r="395" spans="1:8" s="81" customFormat="1" ht="23.25" x14ac:dyDescent="0.35">
      <c r="A395" s="103">
        <f t="shared" si="13"/>
        <v>334</v>
      </c>
      <c r="B395" s="104" t="s">
        <v>306</v>
      </c>
      <c r="C395" s="104" t="s">
        <v>747</v>
      </c>
      <c r="D395" s="110" t="s">
        <v>642</v>
      </c>
      <c r="E395" s="104" t="s">
        <v>750</v>
      </c>
      <c r="F395" s="103">
        <v>250</v>
      </c>
      <c r="G395" s="103">
        <v>360</v>
      </c>
      <c r="H395" s="106">
        <f t="shared" si="14"/>
        <v>90000</v>
      </c>
    </row>
    <row r="396" spans="1:8" s="81" customFormat="1" ht="41.25" x14ac:dyDescent="0.35">
      <c r="A396" s="103">
        <f t="shared" si="13"/>
        <v>335</v>
      </c>
      <c r="B396" s="104" t="s">
        <v>253</v>
      </c>
      <c r="C396" s="104" t="s">
        <v>751</v>
      </c>
      <c r="D396" s="110" t="s">
        <v>752</v>
      </c>
      <c r="E396" s="104" t="s">
        <v>753</v>
      </c>
      <c r="F396" s="106">
        <v>5000</v>
      </c>
      <c r="G396" s="103">
        <v>5</v>
      </c>
      <c r="H396" s="106">
        <f t="shared" si="14"/>
        <v>25000</v>
      </c>
    </row>
    <row r="397" spans="1:8" s="81" customFormat="1" ht="81" x14ac:dyDescent="0.35">
      <c r="A397" s="103">
        <f t="shared" si="13"/>
        <v>336</v>
      </c>
      <c r="B397" s="104" t="s">
        <v>729</v>
      </c>
      <c r="C397" s="104" t="s">
        <v>754</v>
      </c>
      <c r="D397" s="105" t="s">
        <v>755</v>
      </c>
      <c r="E397" s="104" t="s">
        <v>756</v>
      </c>
      <c r="F397" s="106">
        <v>3000</v>
      </c>
      <c r="G397" s="103">
        <v>35</v>
      </c>
      <c r="H397" s="106">
        <f t="shared" si="14"/>
        <v>105000</v>
      </c>
    </row>
    <row r="398" spans="1:8" s="81" customFormat="1" ht="25.5" customHeight="1" x14ac:dyDescent="0.35">
      <c r="A398" s="162" t="s">
        <v>757</v>
      </c>
      <c r="B398" s="162"/>
      <c r="C398" s="162"/>
      <c r="D398" s="162"/>
      <c r="E398" s="162"/>
      <c r="F398" s="162"/>
      <c r="G398" s="162"/>
      <c r="H398" s="162"/>
    </row>
    <row r="399" spans="1:8" s="81" customFormat="1" ht="25.5" customHeight="1" x14ac:dyDescent="0.35">
      <c r="A399" s="103">
        <f>A397+1</f>
        <v>337</v>
      </c>
      <c r="B399" s="104" t="s">
        <v>230</v>
      </c>
      <c r="C399" s="104" t="s">
        <v>758</v>
      </c>
      <c r="D399" s="105" t="s">
        <v>759</v>
      </c>
      <c r="E399" s="104" t="s">
        <v>710</v>
      </c>
      <c r="F399" s="106">
        <v>5000</v>
      </c>
      <c r="G399" s="103">
        <v>35</v>
      </c>
      <c r="H399" s="106">
        <f t="shared" si="14"/>
        <v>175000</v>
      </c>
    </row>
    <row r="400" spans="1:8" s="81" customFormat="1" ht="23.25" x14ac:dyDescent="0.35">
      <c r="A400" s="103">
        <f t="shared" si="13"/>
        <v>338</v>
      </c>
      <c r="B400" s="104" t="s">
        <v>253</v>
      </c>
      <c r="C400" s="104" t="s">
        <v>758</v>
      </c>
      <c r="D400" s="105" t="s">
        <v>272</v>
      </c>
      <c r="E400" s="104" t="s">
        <v>760</v>
      </c>
      <c r="F400" s="106">
        <v>5000</v>
      </c>
      <c r="G400" s="103">
        <v>25</v>
      </c>
      <c r="H400" s="106">
        <f t="shared" si="14"/>
        <v>125000</v>
      </c>
    </row>
    <row r="401" spans="1:8" s="81" customFormat="1" ht="25.5" customHeight="1" x14ac:dyDescent="0.35">
      <c r="A401" s="162" t="s">
        <v>761</v>
      </c>
      <c r="B401" s="162"/>
      <c r="C401" s="162"/>
      <c r="D401" s="162"/>
      <c r="E401" s="162"/>
      <c r="F401" s="162"/>
      <c r="G401" s="162"/>
      <c r="H401" s="162"/>
    </row>
    <row r="402" spans="1:8" s="81" customFormat="1" ht="25.5" customHeight="1" x14ac:dyDescent="0.35">
      <c r="A402" s="103">
        <f>A400+1</f>
        <v>339</v>
      </c>
      <c r="B402" s="104" t="s">
        <v>230</v>
      </c>
      <c r="C402" s="104" t="s">
        <v>762</v>
      </c>
      <c r="D402" s="105" t="s">
        <v>326</v>
      </c>
      <c r="E402" s="104" t="s">
        <v>512</v>
      </c>
      <c r="F402" s="103">
        <v>500</v>
      </c>
      <c r="G402" s="103">
        <v>30</v>
      </c>
      <c r="H402" s="106">
        <f t="shared" si="14"/>
        <v>15000</v>
      </c>
    </row>
    <row r="403" spans="1:8" s="81" customFormat="1" ht="23.25" x14ac:dyDescent="0.35">
      <c r="A403" s="103">
        <f t="shared" si="13"/>
        <v>340</v>
      </c>
      <c r="B403" s="104" t="s">
        <v>354</v>
      </c>
      <c r="C403" s="104" t="s">
        <v>763</v>
      </c>
      <c r="D403" s="110" t="s">
        <v>440</v>
      </c>
      <c r="E403" s="104" t="s">
        <v>308</v>
      </c>
      <c r="F403" s="103">
        <v>250</v>
      </c>
      <c r="G403" s="103">
        <v>110</v>
      </c>
      <c r="H403" s="106">
        <f t="shared" si="14"/>
        <v>27500</v>
      </c>
    </row>
    <row r="404" spans="1:8" s="81" customFormat="1" ht="25.5" customHeight="1" x14ac:dyDescent="0.35">
      <c r="A404" s="162" t="s">
        <v>764</v>
      </c>
      <c r="B404" s="162"/>
      <c r="C404" s="162"/>
      <c r="D404" s="162"/>
      <c r="E404" s="162"/>
      <c r="F404" s="162"/>
      <c r="G404" s="162"/>
      <c r="H404" s="162"/>
    </row>
    <row r="405" spans="1:8" s="81" customFormat="1" ht="40.5" x14ac:dyDescent="0.35">
      <c r="A405" s="103">
        <f>A403+1</f>
        <v>341</v>
      </c>
      <c r="B405" s="104" t="s">
        <v>765</v>
      </c>
      <c r="C405" s="104" t="s">
        <v>766</v>
      </c>
      <c r="D405" s="108">
        <v>4.4999999999999997E-3</v>
      </c>
      <c r="E405" s="104" t="s">
        <v>767</v>
      </c>
      <c r="F405" s="106">
        <v>1000</v>
      </c>
      <c r="G405" s="103">
        <v>75</v>
      </c>
      <c r="H405" s="106">
        <f t="shared" si="14"/>
        <v>75000</v>
      </c>
    </row>
    <row r="406" spans="1:8" s="81" customFormat="1" ht="40.5" x14ac:dyDescent="0.35">
      <c r="A406" s="103">
        <f t="shared" si="13"/>
        <v>342</v>
      </c>
      <c r="B406" s="104" t="s">
        <v>765</v>
      </c>
      <c r="C406" s="104" t="s">
        <v>766</v>
      </c>
      <c r="D406" s="108">
        <v>4.4999999999999997E-3</v>
      </c>
      <c r="E406" s="104" t="s">
        <v>768</v>
      </c>
      <c r="F406" s="106">
        <v>1000</v>
      </c>
      <c r="G406" s="103">
        <v>70</v>
      </c>
      <c r="H406" s="106">
        <f t="shared" si="14"/>
        <v>70000</v>
      </c>
    </row>
    <row r="407" spans="1:8" s="81" customFormat="1" ht="25.5" customHeight="1" x14ac:dyDescent="0.35">
      <c r="A407" s="162" t="s">
        <v>769</v>
      </c>
      <c r="B407" s="162"/>
      <c r="C407" s="162"/>
      <c r="D407" s="162"/>
      <c r="E407" s="162"/>
      <c r="F407" s="162"/>
      <c r="G407" s="162"/>
      <c r="H407" s="162"/>
    </row>
    <row r="408" spans="1:8" s="83" customFormat="1" ht="23.25" x14ac:dyDescent="0.35">
      <c r="A408" s="103">
        <f>A406+1</f>
        <v>343</v>
      </c>
      <c r="B408" s="104" t="s">
        <v>230</v>
      </c>
      <c r="C408" s="104" t="s">
        <v>770</v>
      </c>
      <c r="D408" s="110" t="s">
        <v>771</v>
      </c>
      <c r="E408" s="104" t="s">
        <v>772</v>
      </c>
      <c r="F408" s="112">
        <v>3000</v>
      </c>
      <c r="G408" s="107">
        <v>80</v>
      </c>
      <c r="H408" s="112">
        <f t="shared" si="14"/>
        <v>240000</v>
      </c>
    </row>
    <row r="409" spans="1:8" s="83" customFormat="1" ht="25.5" customHeight="1" x14ac:dyDescent="0.35">
      <c r="A409" s="162" t="s">
        <v>773</v>
      </c>
      <c r="B409" s="162"/>
      <c r="C409" s="162"/>
      <c r="D409" s="162"/>
      <c r="E409" s="162"/>
      <c r="F409" s="162"/>
      <c r="G409" s="162"/>
      <c r="H409" s="162"/>
    </row>
    <row r="410" spans="1:8" s="83" customFormat="1" ht="23.25" x14ac:dyDescent="0.35">
      <c r="A410" s="103">
        <f>A408+1</f>
        <v>344</v>
      </c>
      <c r="B410" s="104" t="s">
        <v>230</v>
      </c>
      <c r="C410" s="104" t="s">
        <v>774</v>
      </c>
      <c r="D410" s="105" t="s">
        <v>775</v>
      </c>
      <c r="E410" s="104" t="s">
        <v>724</v>
      </c>
      <c r="F410" s="107">
        <v>200</v>
      </c>
      <c r="G410" s="107">
        <v>5000</v>
      </c>
      <c r="H410" s="112">
        <f t="shared" si="14"/>
        <v>1000000</v>
      </c>
    </row>
    <row r="411" spans="1:8" s="83" customFormat="1" ht="26.25" customHeight="1" x14ac:dyDescent="0.35">
      <c r="A411" s="162" t="s">
        <v>776</v>
      </c>
      <c r="B411" s="162"/>
      <c r="C411" s="162"/>
      <c r="D411" s="162"/>
      <c r="E411" s="162"/>
      <c r="F411" s="162"/>
      <c r="G411" s="162"/>
      <c r="H411" s="162"/>
    </row>
    <row r="412" spans="1:8" s="81" customFormat="1" ht="23.25" x14ac:dyDescent="0.35">
      <c r="A412" s="103">
        <f>A410+1</f>
        <v>345</v>
      </c>
      <c r="B412" s="104" t="s">
        <v>230</v>
      </c>
      <c r="C412" s="104" t="s">
        <v>777</v>
      </c>
      <c r="D412" s="105" t="s">
        <v>778</v>
      </c>
      <c r="E412" s="104" t="s">
        <v>262</v>
      </c>
      <c r="F412" s="103">
        <v>500</v>
      </c>
      <c r="G412" s="103">
        <v>180</v>
      </c>
      <c r="H412" s="106">
        <f t="shared" si="14"/>
        <v>90000</v>
      </c>
    </row>
    <row r="413" spans="1:8" s="81" customFormat="1" ht="23.25" x14ac:dyDescent="0.35">
      <c r="A413" s="103">
        <f t="shared" ref="A413:A476" si="15">A412+1</f>
        <v>346</v>
      </c>
      <c r="B413" s="104" t="s">
        <v>230</v>
      </c>
      <c r="C413" s="104" t="s">
        <v>779</v>
      </c>
      <c r="D413" s="105" t="s">
        <v>309</v>
      </c>
      <c r="E413" s="104" t="s">
        <v>780</v>
      </c>
      <c r="F413" s="103">
        <v>500</v>
      </c>
      <c r="G413" s="103">
        <v>60</v>
      </c>
      <c r="H413" s="106">
        <f t="shared" si="14"/>
        <v>30000</v>
      </c>
    </row>
    <row r="414" spans="1:8" s="81" customFormat="1" ht="25.5" customHeight="1" x14ac:dyDescent="0.35">
      <c r="A414" s="162" t="s">
        <v>781</v>
      </c>
      <c r="B414" s="162"/>
      <c r="C414" s="162"/>
      <c r="D414" s="162"/>
      <c r="E414" s="162"/>
      <c r="F414" s="162"/>
      <c r="G414" s="162"/>
      <c r="H414" s="162"/>
    </row>
    <row r="415" spans="1:8" s="81" customFormat="1" ht="25.5" customHeight="1" x14ac:dyDescent="0.35">
      <c r="A415" s="103">
        <f>A413+1</f>
        <v>347</v>
      </c>
      <c r="B415" s="104" t="s">
        <v>765</v>
      </c>
      <c r="C415" s="104" t="s">
        <v>782</v>
      </c>
      <c r="D415" s="109">
        <v>0.05</v>
      </c>
      <c r="E415" s="104" t="s">
        <v>767</v>
      </c>
      <c r="F415" s="106">
        <v>1000</v>
      </c>
      <c r="G415" s="103">
        <v>110</v>
      </c>
      <c r="H415" s="106">
        <f t="shared" si="14"/>
        <v>110000</v>
      </c>
    </row>
    <row r="416" spans="1:8" s="81" customFormat="1" ht="23.25" x14ac:dyDescent="0.35">
      <c r="A416" s="103">
        <f t="shared" si="15"/>
        <v>348</v>
      </c>
      <c r="B416" s="104" t="s">
        <v>765</v>
      </c>
      <c r="C416" s="104" t="s">
        <v>782</v>
      </c>
      <c r="D416" s="109">
        <v>0.05</v>
      </c>
      <c r="E416" s="104" t="s">
        <v>768</v>
      </c>
      <c r="F416" s="103">
        <v>500</v>
      </c>
      <c r="G416" s="103">
        <v>80</v>
      </c>
      <c r="H416" s="106">
        <f t="shared" si="14"/>
        <v>40000</v>
      </c>
    </row>
    <row r="417" spans="1:8" s="81" customFormat="1" ht="40.5" x14ac:dyDescent="0.35">
      <c r="A417" s="103">
        <f t="shared" si="15"/>
        <v>349</v>
      </c>
      <c r="B417" s="104" t="s">
        <v>765</v>
      </c>
      <c r="C417" s="104" t="s">
        <v>783</v>
      </c>
      <c r="D417" s="105" t="s">
        <v>784</v>
      </c>
      <c r="E417" s="104" t="s">
        <v>785</v>
      </c>
      <c r="F417" s="106">
        <v>1000</v>
      </c>
      <c r="G417" s="103">
        <v>85</v>
      </c>
      <c r="H417" s="106">
        <f t="shared" si="14"/>
        <v>85000</v>
      </c>
    </row>
    <row r="418" spans="1:8" s="81" customFormat="1" ht="41.25" x14ac:dyDescent="0.35">
      <c r="A418" s="103">
        <f t="shared" si="15"/>
        <v>350</v>
      </c>
      <c r="B418" s="104" t="s">
        <v>765</v>
      </c>
      <c r="C418" s="104" t="s">
        <v>783</v>
      </c>
      <c r="D418" s="110" t="s">
        <v>786</v>
      </c>
      <c r="E418" s="104" t="s">
        <v>787</v>
      </c>
      <c r="F418" s="103">
        <v>500</v>
      </c>
      <c r="G418" s="103">
        <v>20</v>
      </c>
      <c r="H418" s="106">
        <f t="shared" si="14"/>
        <v>10000</v>
      </c>
    </row>
    <row r="419" spans="1:8" s="81" customFormat="1" ht="40.5" x14ac:dyDescent="0.35">
      <c r="A419" s="103">
        <f t="shared" si="15"/>
        <v>351</v>
      </c>
      <c r="B419" s="104" t="s">
        <v>765</v>
      </c>
      <c r="C419" s="104" t="s">
        <v>788</v>
      </c>
      <c r="D419" s="110" t="s">
        <v>789</v>
      </c>
      <c r="E419" s="104" t="s">
        <v>787</v>
      </c>
      <c r="F419" s="106">
        <v>1000</v>
      </c>
      <c r="G419" s="103">
        <v>70</v>
      </c>
      <c r="H419" s="106">
        <f t="shared" si="14"/>
        <v>70000</v>
      </c>
    </row>
    <row r="420" spans="1:8" s="83" customFormat="1" ht="23.25" x14ac:dyDescent="0.35">
      <c r="A420" s="103">
        <f t="shared" si="15"/>
        <v>352</v>
      </c>
      <c r="B420" s="104" t="s">
        <v>765</v>
      </c>
      <c r="C420" s="104" t="s">
        <v>790</v>
      </c>
      <c r="D420" s="109">
        <v>0.1</v>
      </c>
      <c r="E420" s="104" t="s">
        <v>791</v>
      </c>
      <c r="F420" s="112">
        <v>1000</v>
      </c>
      <c r="G420" s="107">
        <v>120</v>
      </c>
      <c r="H420" s="112">
        <f>G420*F420</f>
        <v>120000</v>
      </c>
    </row>
    <row r="421" spans="1:8" s="83" customFormat="1" ht="23.25" x14ac:dyDescent="0.35">
      <c r="A421" s="103">
        <f t="shared" si="15"/>
        <v>353</v>
      </c>
      <c r="B421" s="104" t="s">
        <v>765</v>
      </c>
      <c r="C421" s="104" t="s">
        <v>790</v>
      </c>
      <c r="D421" s="109">
        <v>0.1</v>
      </c>
      <c r="E421" s="104" t="s">
        <v>792</v>
      </c>
      <c r="F421" s="107">
        <v>500</v>
      </c>
      <c r="G421" s="107">
        <v>85</v>
      </c>
      <c r="H421" s="112">
        <f>G421*F421</f>
        <v>42500</v>
      </c>
    </row>
    <row r="422" spans="1:8" s="83" customFormat="1" ht="23.25" x14ac:dyDescent="0.35">
      <c r="A422" s="103">
        <f t="shared" si="15"/>
        <v>354</v>
      </c>
      <c r="B422" s="104" t="s">
        <v>765</v>
      </c>
      <c r="C422" s="104" t="s">
        <v>790</v>
      </c>
      <c r="D422" s="109">
        <v>0.25</v>
      </c>
      <c r="E422" s="104" t="s">
        <v>793</v>
      </c>
      <c r="F422" s="112">
        <v>1000</v>
      </c>
      <c r="G422" s="107">
        <v>40</v>
      </c>
      <c r="H422" s="112">
        <f>G422*F422</f>
        <v>40000</v>
      </c>
    </row>
    <row r="423" spans="1:8" s="81" customFormat="1" ht="23.25" x14ac:dyDescent="0.35">
      <c r="A423" s="103">
        <f t="shared" si="15"/>
        <v>355</v>
      </c>
      <c r="B423" s="104" t="s">
        <v>765</v>
      </c>
      <c r="C423" s="104" t="s">
        <v>794</v>
      </c>
      <c r="D423" s="108">
        <v>8.9999999999999993E-3</v>
      </c>
      <c r="E423" s="104" t="s">
        <v>787</v>
      </c>
      <c r="F423" s="106">
        <v>1000</v>
      </c>
      <c r="G423" s="103">
        <v>65</v>
      </c>
      <c r="H423" s="106">
        <f>G423*F423</f>
        <v>65000</v>
      </c>
    </row>
    <row r="424" spans="1:8" s="81" customFormat="1" ht="23.25" x14ac:dyDescent="0.35">
      <c r="A424" s="103">
        <f t="shared" si="15"/>
        <v>356</v>
      </c>
      <c r="B424" s="104" t="s">
        <v>765</v>
      </c>
      <c r="C424" s="104" t="s">
        <v>794</v>
      </c>
      <c r="D424" s="108">
        <v>8.9999999999999993E-3</v>
      </c>
      <c r="E424" s="104" t="s">
        <v>785</v>
      </c>
      <c r="F424" s="106">
        <v>6000</v>
      </c>
      <c r="G424" s="103">
        <v>86</v>
      </c>
      <c r="H424" s="106">
        <f t="shared" si="14"/>
        <v>516000</v>
      </c>
    </row>
    <row r="425" spans="1:8" s="81" customFormat="1" ht="23.25" x14ac:dyDescent="0.35">
      <c r="A425" s="103">
        <f t="shared" si="15"/>
        <v>357</v>
      </c>
      <c r="B425" s="104" t="s">
        <v>765</v>
      </c>
      <c r="C425" s="104" t="s">
        <v>794</v>
      </c>
      <c r="D425" s="108">
        <v>8.9999999999999993E-3</v>
      </c>
      <c r="E425" s="104" t="s">
        <v>787</v>
      </c>
      <c r="F425" s="106">
        <v>1500</v>
      </c>
      <c r="G425" s="103">
        <v>73</v>
      </c>
      <c r="H425" s="106">
        <f t="shared" si="14"/>
        <v>109500</v>
      </c>
    </row>
    <row r="426" spans="1:8" s="81" customFormat="1" ht="23.25" x14ac:dyDescent="0.35">
      <c r="A426" s="103">
        <f t="shared" si="15"/>
        <v>358</v>
      </c>
      <c r="B426" s="104" t="s">
        <v>765</v>
      </c>
      <c r="C426" s="104" t="s">
        <v>795</v>
      </c>
      <c r="D426" s="105" t="s">
        <v>531</v>
      </c>
      <c r="E426" s="104" t="s">
        <v>785</v>
      </c>
      <c r="F426" s="106">
        <v>2500</v>
      </c>
      <c r="G426" s="103">
        <v>85</v>
      </c>
      <c r="H426" s="106">
        <f t="shared" si="14"/>
        <v>212500</v>
      </c>
    </row>
    <row r="427" spans="1:8" s="81" customFormat="1" ht="23.25" x14ac:dyDescent="0.35">
      <c r="A427" s="103">
        <f t="shared" si="15"/>
        <v>359</v>
      </c>
      <c r="B427" s="104" t="s">
        <v>765</v>
      </c>
      <c r="C427" s="104" t="s">
        <v>795</v>
      </c>
      <c r="D427" s="105" t="s">
        <v>531</v>
      </c>
      <c r="E427" s="104" t="s">
        <v>787</v>
      </c>
      <c r="F427" s="106">
        <v>1000</v>
      </c>
      <c r="G427" s="103">
        <v>75</v>
      </c>
      <c r="H427" s="106">
        <f t="shared" si="14"/>
        <v>75000</v>
      </c>
    </row>
    <row r="428" spans="1:8" s="81" customFormat="1" ht="23.25" x14ac:dyDescent="0.35">
      <c r="A428" s="103">
        <f t="shared" si="15"/>
        <v>360</v>
      </c>
      <c r="B428" s="104" t="s">
        <v>765</v>
      </c>
      <c r="C428" s="104" t="s">
        <v>794</v>
      </c>
      <c r="D428" s="108">
        <v>8.9999999999999993E-3</v>
      </c>
      <c r="E428" s="104" t="s">
        <v>341</v>
      </c>
      <c r="F428" s="103">
        <v>500</v>
      </c>
      <c r="G428" s="103">
        <v>55</v>
      </c>
      <c r="H428" s="106">
        <f t="shared" si="14"/>
        <v>27500</v>
      </c>
    </row>
    <row r="429" spans="1:8" s="81" customFormat="1" ht="25.5" customHeight="1" x14ac:dyDescent="0.35">
      <c r="A429" s="162" t="s">
        <v>796</v>
      </c>
      <c r="B429" s="162"/>
      <c r="C429" s="162"/>
      <c r="D429" s="162"/>
      <c r="E429" s="162"/>
      <c r="F429" s="162"/>
      <c r="G429" s="162"/>
      <c r="H429" s="162"/>
    </row>
    <row r="430" spans="1:8" s="83" customFormat="1" ht="23.25" x14ac:dyDescent="0.35">
      <c r="A430" s="103">
        <f>A428+1</f>
        <v>361</v>
      </c>
      <c r="B430" s="104" t="s">
        <v>306</v>
      </c>
      <c r="C430" s="104" t="s">
        <v>797</v>
      </c>
      <c r="D430" s="105" t="s">
        <v>744</v>
      </c>
      <c r="E430" s="104" t="s">
        <v>341</v>
      </c>
      <c r="F430" s="112">
        <v>2000</v>
      </c>
      <c r="G430" s="107">
        <v>160</v>
      </c>
      <c r="H430" s="112">
        <f t="shared" si="14"/>
        <v>320000</v>
      </c>
    </row>
    <row r="431" spans="1:8" s="83" customFormat="1" ht="23.25" x14ac:dyDescent="0.35">
      <c r="A431" s="103">
        <f t="shared" si="15"/>
        <v>362</v>
      </c>
      <c r="B431" s="104" t="s">
        <v>253</v>
      </c>
      <c r="C431" s="104" t="s">
        <v>798</v>
      </c>
      <c r="D431" s="105" t="s">
        <v>372</v>
      </c>
      <c r="E431" s="104" t="s">
        <v>368</v>
      </c>
      <c r="F431" s="112">
        <v>1000</v>
      </c>
      <c r="G431" s="107">
        <v>30</v>
      </c>
      <c r="H431" s="112">
        <f t="shared" si="14"/>
        <v>30000</v>
      </c>
    </row>
    <row r="432" spans="1:8" s="83" customFormat="1" ht="23.25" x14ac:dyDescent="0.35">
      <c r="A432" s="103">
        <f t="shared" si="15"/>
        <v>363</v>
      </c>
      <c r="B432" s="104" t="s">
        <v>306</v>
      </c>
      <c r="C432" s="104" t="s">
        <v>799</v>
      </c>
      <c r="D432" s="110" t="s">
        <v>800</v>
      </c>
      <c r="E432" s="104" t="s">
        <v>308</v>
      </c>
      <c r="F432" s="112">
        <v>2000</v>
      </c>
      <c r="G432" s="107">
        <v>250</v>
      </c>
      <c r="H432" s="112">
        <f>G432*F432</f>
        <v>500000</v>
      </c>
    </row>
    <row r="433" spans="1:8" s="83" customFormat="1" ht="40.5" x14ac:dyDescent="0.35">
      <c r="A433" s="103">
        <f t="shared" si="15"/>
        <v>364</v>
      </c>
      <c r="B433" s="104" t="s">
        <v>801</v>
      </c>
      <c r="C433" s="104" t="s">
        <v>802</v>
      </c>
      <c r="D433" s="105" t="s">
        <v>803</v>
      </c>
      <c r="E433" s="104" t="s">
        <v>804</v>
      </c>
      <c r="F433" s="112">
        <v>2000</v>
      </c>
      <c r="G433" s="107">
        <v>160</v>
      </c>
      <c r="H433" s="112">
        <f>G433*F433</f>
        <v>320000</v>
      </c>
    </row>
    <row r="434" spans="1:8" s="83" customFormat="1" ht="23.25" x14ac:dyDescent="0.35">
      <c r="A434" s="103">
        <f t="shared" si="15"/>
        <v>365</v>
      </c>
      <c r="B434" s="104" t="s">
        <v>263</v>
      </c>
      <c r="C434" s="104" t="s">
        <v>805</v>
      </c>
      <c r="D434" s="110" t="s">
        <v>806</v>
      </c>
      <c r="E434" s="104" t="s">
        <v>411</v>
      </c>
      <c r="F434" s="112">
        <v>500</v>
      </c>
      <c r="G434" s="107">
        <v>130</v>
      </c>
      <c r="H434" s="112">
        <f t="shared" si="14"/>
        <v>65000</v>
      </c>
    </row>
    <row r="435" spans="1:8" s="83" customFormat="1" ht="23.25" x14ac:dyDescent="0.35">
      <c r="A435" s="103">
        <f t="shared" si="15"/>
        <v>366</v>
      </c>
      <c r="B435" s="104" t="s">
        <v>306</v>
      </c>
      <c r="C435" s="104" t="s">
        <v>799</v>
      </c>
      <c r="D435" s="105" t="s">
        <v>807</v>
      </c>
      <c r="E435" s="104" t="s">
        <v>308</v>
      </c>
      <c r="F435" s="112">
        <v>500</v>
      </c>
      <c r="G435" s="107">
        <v>300</v>
      </c>
      <c r="H435" s="112">
        <f t="shared" si="14"/>
        <v>150000</v>
      </c>
    </row>
    <row r="436" spans="1:8" s="83" customFormat="1" ht="25.5" customHeight="1" x14ac:dyDescent="0.35">
      <c r="A436" s="162" t="s">
        <v>808</v>
      </c>
      <c r="B436" s="162"/>
      <c r="C436" s="162"/>
      <c r="D436" s="162"/>
      <c r="E436" s="162"/>
      <c r="F436" s="162"/>
      <c r="G436" s="162"/>
      <c r="H436" s="162"/>
    </row>
    <row r="437" spans="1:8" s="81" customFormat="1" ht="25.5" customHeight="1" x14ac:dyDescent="0.35">
      <c r="A437" s="103">
        <f>A435+1</f>
        <v>367</v>
      </c>
      <c r="B437" s="104" t="s">
        <v>253</v>
      </c>
      <c r="C437" s="104" t="s">
        <v>809</v>
      </c>
      <c r="D437" s="105" t="s">
        <v>523</v>
      </c>
      <c r="E437" s="104" t="s">
        <v>368</v>
      </c>
      <c r="F437" s="106">
        <v>1000</v>
      </c>
      <c r="G437" s="103">
        <v>37</v>
      </c>
      <c r="H437" s="106">
        <f t="shared" si="14"/>
        <v>37000</v>
      </c>
    </row>
    <row r="438" spans="1:8" s="81" customFormat="1" ht="23.25" x14ac:dyDescent="0.35">
      <c r="A438" s="103">
        <f t="shared" si="15"/>
        <v>368</v>
      </c>
      <c r="B438" s="104" t="s">
        <v>729</v>
      </c>
      <c r="C438" s="104" t="s">
        <v>809</v>
      </c>
      <c r="D438" s="105" t="s">
        <v>372</v>
      </c>
      <c r="E438" s="104" t="s">
        <v>810</v>
      </c>
      <c r="F438" s="103">
        <v>500</v>
      </c>
      <c r="G438" s="103">
        <v>30</v>
      </c>
      <c r="H438" s="106">
        <f t="shared" si="14"/>
        <v>15000</v>
      </c>
    </row>
    <row r="439" spans="1:8" s="81" customFormat="1" ht="23.25" x14ac:dyDescent="0.35">
      <c r="A439" s="103">
        <f t="shared" si="15"/>
        <v>369</v>
      </c>
      <c r="B439" s="104" t="s">
        <v>253</v>
      </c>
      <c r="C439" s="104" t="s">
        <v>809</v>
      </c>
      <c r="D439" s="105" t="s">
        <v>331</v>
      </c>
      <c r="E439" s="104" t="s">
        <v>258</v>
      </c>
      <c r="F439" s="106">
        <v>1000</v>
      </c>
      <c r="G439" s="103">
        <v>27</v>
      </c>
      <c r="H439" s="106">
        <f t="shared" si="14"/>
        <v>27000</v>
      </c>
    </row>
    <row r="440" spans="1:8" s="83" customFormat="1" ht="23.25" x14ac:dyDescent="0.35">
      <c r="A440" s="103">
        <f>A439+1</f>
        <v>370</v>
      </c>
      <c r="B440" s="104" t="s">
        <v>729</v>
      </c>
      <c r="C440" s="104" t="s">
        <v>811</v>
      </c>
      <c r="D440" s="110" t="s">
        <v>812</v>
      </c>
      <c r="E440" s="104" t="s">
        <v>810</v>
      </c>
      <c r="F440" s="107">
        <v>100</v>
      </c>
      <c r="G440" s="107">
        <v>15</v>
      </c>
      <c r="H440" s="112">
        <f>G440*F440</f>
        <v>1500</v>
      </c>
    </row>
    <row r="441" spans="1:8" s="81" customFormat="1" ht="25.5" customHeight="1" x14ac:dyDescent="0.35">
      <c r="A441" s="162" t="s">
        <v>813</v>
      </c>
      <c r="B441" s="162"/>
      <c r="C441" s="162"/>
      <c r="D441" s="162"/>
      <c r="E441" s="162"/>
      <c r="F441" s="162"/>
      <c r="G441" s="162"/>
      <c r="H441" s="162"/>
    </row>
    <row r="442" spans="1:8" s="83" customFormat="1" ht="51" customHeight="1" x14ac:dyDescent="0.35">
      <c r="A442" s="103">
        <f>A440+1</f>
        <v>371</v>
      </c>
      <c r="B442" s="104" t="s">
        <v>253</v>
      </c>
      <c r="C442" s="104" t="s">
        <v>814</v>
      </c>
      <c r="D442" s="110" t="s">
        <v>815</v>
      </c>
      <c r="E442" s="104" t="s">
        <v>816</v>
      </c>
      <c r="F442" s="112">
        <v>3000</v>
      </c>
      <c r="G442" s="107">
        <v>7</v>
      </c>
      <c r="H442" s="106">
        <f t="shared" si="14"/>
        <v>21000</v>
      </c>
    </row>
    <row r="443" spans="1:8" s="83" customFormat="1" ht="40.5" x14ac:dyDescent="0.35">
      <c r="A443" s="103">
        <f t="shared" si="15"/>
        <v>372</v>
      </c>
      <c r="B443" s="104" t="s">
        <v>253</v>
      </c>
      <c r="C443" s="104" t="s">
        <v>817</v>
      </c>
      <c r="D443" s="105"/>
      <c r="E443" s="104" t="s">
        <v>816</v>
      </c>
      <c r="F443" s="112">
        <v>1000</v>
      </c>
      <c r="G443" s="107">
        <v>75</v>
      </c>
      <c r="H443" s="112">
        <f t="shared" si="14"/>
        <v>75000</v>
      </c>
    </row>
    <row r="444" spans="1:8" s="83" customFormat="1" ht="23.25" x14ac:dyDescent="0.35">
      <c r="A444" s="107">
        <f t="shared" si="15"/>
        <v>373</v>
      </c>
      <c r="B444" s="114" t="s">
        <v>253</v>
      </c>
      <c r="C444" s="114" t="s">
        <v>818</v>
      </c>
      <c r="D444" s="115" t="s">
        <v>270</v>
      </c>
      <c r="E444" s="114" t="s">
        <v>816</v>
      </c>
      <c r="F444" s="112">
        <v>2000</v>
      </c>
      <c r="G444" s="107">
        <v>25</v>
      </c>
      <c r="H444" s="112">
        <f t="shared" si="14"/>
        <v>50000</v>
      </c>
    </row>
    <row r="445" spans="1:8" s="81" customFormat="1" ht="23.25" x14ac:dyDescent="0.35">
      <c r="A445" s="103">
        <f t="shared" si="15"/>
        <v>374</v>
      </c>
      <c r="B445" s="104" t="s">
        <v>285</v>
      </c>
      <c r="C445" s="104" t="s">
        <v>819</v>
      </c>
      <c r="D445" s="105" t="s">
        <v>820</v>
      </c>
      <c r="E445" s="104" t="s">
        <v>821</v>
      </c>
      <c r="F445" s="103">
        <v>1000</v>
      </c>
      <c r="G445" s="103">
        <v>220</v>
      </c>
      <c r="H445" s="106">
        <f t="shared" si="14"/>
        <v>220000</v>
      </c>
    </row>
    <row r="446" spans="1:8" s="81" customFormat="1" ht="23.25" x14ac:dyDescent="0.35">
      <c r="A446" s="103">
        <f t="shared" si="15"/>
        <v>375</v>
      </c>
      <c r="B446" s="104" t="s">
        <v>285</v>
      </c>
      <c r="C446" s="104" t="s">
        <v>819</v>
      </c>
      <c r="D446" s="105" t="s">
        <v>822</v>
      </c>
      <c r="E446" s="104" t="s">
        <v>821</v>
      </c>
      <c r="F446" s="106">
        <v>1000</v>
      </c>
      <c r="G446" s="103">
        <v>180</v>
      </c>
      <c r="H446" s="106">
        <f t="shared" si="14"/>
        <v>180000</v>
      </c>
    </row>
    <row r="447" spans="1:8" s="81" customFormat="1" ht="23.25" x14ac:dyDescent="0.35">
      <c r="A447" s="103">
        <f t="shared" si="15"/>
        <v>376</v>
      </c>
      <c r="B447" s="104" t="s">
        <v>823</v>
      </c>
      <c r="C447" s="104" t="s">
        <v>819</v>
      </c>
      <c r="D447" s="105" t="s">
        <v>824</v>
      </c>
      <c r="E447" s="104" t="s">
        <v>816</v>
      </c>
      <c r="F447" s="106">
        <v>500</v>
      </c>
      <c r="G447" s="103">
        <v>120</v>
      </c>
      <c r="H447" s="106">
        <f t="shared" si="14"/>
        <v>60000</v>
      </c>
    </row>
    <row r="448" spans="1:8" s="81" customFormat="1" ht="23.25" x14ac:dyDescent="0.35">
      <c r="A448" s="103">
        <f t="shared" si="15"/>
        <v>377</v>
      </c>
      <c r="B448" s="104" t="s">
        <v>230</v>
      </c>
      <c r="C448" s="104" t="s">
        <v>819</v>
      </c>
      <c r="D448" s="105" t="s">
        <v>466</v>
      </c>
      <c r="E448" s="104" t="s">
        <v>619</v>
      </c>
      <c r="F448" s="106">
        <v>2000</v>
      </c>
      <c r="G448" s="103">
        <v>300</v>
      </c>
      <c r="H448" s="106">
        <f t="shared" si="14"/>
        <v>600000</v>
      </c>
    </row>
    <row r="449" spans="1:8" s="81" customFormat="1" ht="23.25" x14ac:dyDescent="0.35">
      <c r="A449" s="103">
        <f t="shared" si="15"/>
        <v>378</v>
      </c>
      <c r="B449" s="104" t="s">
        <v>825</v>
      </c>
      <c r="C449" s="104" t="s">
        <v>819</v>
      </c>
      <c r="D449" s="105" t="s">
        <v>826</v>
      </c>
      <c r="E449" s="104" t="s">
        <v>265</v>
      </c>
      <c r="F449" s="103">
        <v>500</v>
      </c>
      <c r="G449" s="103">
        <v>404</v>
      </c>
      <c r="H449" s="106">
        <f t="shared" si="14"/>
        <v>202000</v>
      </c>
    </row>
    <row r="450" spans="1:8" s="81" customFormat="1" ht="23.25" x14ac:dyDescent="0.35">
      <c r="A450" s="103">
        <f t="shared" si="15"/>
        <v>379</v>
      </c>
      <c r="B450" s="104" t="s">
        <v>306</v>
      </c>
      <c r="C450" s="104" t="s">
        <v>819</v>
      </c>
      <c r="D450" s="105" t="s">
        <v>827</v>
      </c>
      <c r="E450" s="104" t="s">
        <v>308</v>
      </c>
      <c r="F450" s="103">
        <v>500</v>
      </c>
      <c r="G450" s="103">
        <v>265</v>
      </c>
      <c r="H450" s="106">
        <f t="shared" si="14"/>
        <v>132500</v>
      </c>
    </row>
    <row r="451" spans="1:8" s="81" customFormat="1" ht="23.25" x14ac:dyDescent="0.35">
      <c r="A451" s="103">
        <f t="shared" si="15"/>
        <v>380</v>
      </c>
      <c r="B451" s="104" t="s">
        <v>253</v>
      </c>
      <c r="C451" s="104" t="s">
        <v>828</v>
      </c>
      <c r="D451" s="110" t="s">
        <v>829</v>
      </c>
      <c r="E451" s="104" t="s">
        <v>830</v>
      </c>
      <c r="F451" s="106">
        <v>1000</v>
      </c>
      <c r="G451" s="103">
        <v>7.75</v>
      </c>
      <c r="H451" s="106">
        <f t="shared" si="14"/>
        <v>7750</v>
      </c>
    </row>
    <row r="452" spans="1:8" s="81" customFormat="1" ht="23.25" x14ac:dyDescent="0.35">
      <c r="A452" s="103">
        <f t="shared" si="15"/>
        <v>381</v>
      </c>
      <c r="B452" s="104" t="s">
        <v>253</v>
      </c>
      <c r="C452" s="104" t="s">
        <v>831</v>
      </c>
      <c r="D452" s="105" t="s">
        <v>832</v>
      </c>
      <c r="E452" s="104" t="s">
        <v>368</v>
      </c>
      <c r="F452" s="106">
        <v>8000</v>
      </c>
      <c r="G452" s="103">
        <v>3</v>
      </c>
      <c r="H452" s="106">
        <f t="shared" si="14"/>
        <v>24000</v>
      </c>
    </row>
    <row r="453" spans="1:8" s="81" customFormat="1" ht="23.25" x14ac:dyDescent="0.35">
      <c r="A453" s="103">
        <f t="shared" si="15"/>
        <v>382</v>
      </c>
      <c r="B453" s="104" t="s">
        <v>253</v>
      </c>
      <c r="C453" s="104" t="s">
        <v>833</v>
      </c>
      <c r="D453" s="105"/>
      <c r="E453" s="104" t="s">
        <v>368</v>
      </c>
      <c r="F453" s="106">
        <v>2000</v>
      </c>
      <c r="G453" s="103">
        <v>8</v>
      </c>
      <c r="H453" s="106">
        <f t="shared" si="14"/>
        <v>16000</v>
      </c>
    </row>
    <row r="454" spans="1:8" s="81" customFormat="1" ht="23.25" x14ac:dyDescent="0.35">
      <c r="A454" s="103">
        <f t="shared" si="15"/>
        <v>383</v>
      </c>
      <c r="B454" s="104" t="s">
        <v>306</v>
      </c>
      <c r="C454" s="104" t="s">
        <v>833</v>
      </c>
      <c r="D454" s="105" t="s">
        <v>547</v>
      </c>
      <c r="E454" s="104" t="s">
        <v>308</v>
      </c>
      <c r="F454" s="106">
        <v>2000</v>
      </c>
      <c r="G454" s="103">
        <v>30</v>
      </c>
      <c r="H454" s="106">
        <f t="shared" si="14"/>
        <v>60000</v>
      </c>
    </row>
    <row r="455" spans="1:8" s="81" customFormat="1" ht="23.25" x14ac:dyDescent="0.35">
      <c r="A455" s="103">
        <f t="shared" si="15"/>
        <v>384</v>
      </c>
      <c r="B455" s="104" t="s">
        <v>253</v>
      </c>
      <c r="C455" s="104" t="s">
        <v>834</v>
      </c>
      <c r="D455" s="105"/>
      <c r="E455" s="104" t="s">
        <v>368</v>
      </c>
      <c r="F455" s="106">
        <v>1000</v>
      </c>
      <c r="G455" s="103">
        <v>33</v>
      </c>
      <c r="H455" s="106">
        <f t="shared" si="14"/>
        <v>33000</v>
      </c>
    </row>
    <row r="456" spans="1:8" s="81" customFormat="1" ht="23.25" x14ac:dyDescent="0.35">
      <c r="A456" s="103">
        <f t="shared" si="15"/>
        <v>385</v>
      </c>
      <c r="B456" s="104" t="s">
        <v>253</v>
      </c>
      <c r="C456" s="104" t="s">
        <v>833</v>
      </c>
      <c r="D456" s="105"/>
      <c r="E456" s="104" t="s">
        <v>368</v>
      </c>
      <c r="F456" s="106">
        <v>1000</v>
      </c>
      <c r="G456" s="103">
        <v>7</v>
      </c>
      <c r="H456" s="106">
        <f t="shared" si="14"/>
        <v>7000</v>
      </c>
    </row>
    <row r="457" spans="1:8" s="81" customFormat="1" ht="60.75" x14ac:dyDescent="0.35">
      <c r="A457" s="103">
        <f t="shared" si="15"/>
        <v>386</v>
      </c>
      <c r="B457" s="104" t="s">
        <v>306</v>
      </c>
      <c r="C457" s="104" t="s">
        <v>835</v>
      </c>
      <c r="D457" s="105" t="s">
        <v>547</v>
      </c>
      <c r="E457" s="104" t="s">
        <v>308</v>
      </c>
      <c r="F457" s="106">
        <v>500</v>
      </c>
      <c r="G457" s="103">
        <v>190</v>
      </c>
      <c r="H457" s="106">
        <f t="shared" si="14"/>
        <v>95000</v>
      </c>
    </row>
    <row r="458" spans="1:8" s="81" customFormat="1" ht="141.75" x14ac:dyDescent="0.35">
      <c r="A458" s="103">
        <f t="shared" si="15"/>
        <v>387</v>
      </c>
      <c r="B458" s="104" t="s">
        <v>253</v>
      </c>
      <c r="C458" s="104" t="s">
        <v>835</v>
      </c>
      <c r="D458" s="104" t="s">
        <v>836</v>
      </c>
      <c r="E458" s="104" t="s">
        <v>368</v>
      </c>
      <c r="F458" s="106">
        <v>1000</v>
      </c>
      <c r="G458" s="103">
        <v>17</v>
      </c>
      <c r="H458" s="106">
        <f t="shared" si="14"/>
        <v>17000</v>
      </c>
    </row>
    <row r="459" spans="1:8" s="81" customFormat="1" ht="40.5" x14ac:dyDescent="0.35">
      <c r="A459" s="103">
        <f t="shared" si="15"/>
        <v>388</v>
      </c>
      <c r="B459" s="104" t="s">
        <v>306</v>
      </c>
      <c r="C459" s="104" t="s">
        <v>837</v>
      </c>
      <c r="D459" s="105" t="s">
        <v>547</v>
      </c>
      <c r="E459" s="104" t="s">
        <v>308</v>
      </c>
      <c r="F459" s="106">
        <v>1000</v>
      </c>
      <c r="G459" s="103">
        <v>10.039999999999999</v>
      </c>
      <c r="H459" s="106">
        <f t="shared" si="14"/>
        <v>10040</v>
      </c>
    </row>
    <row r="460" spans="1:8" s="81" customFormat="1" ht="40.5" x14ac:dyDescent="0.35">
      <c r="A460" s="103">
        <f t="shared" si="15"/>
        <v>389</v>
      </c>
      <c r="B460" s="104" t="s">
        <v>253</v>
      </c>
      <c r="C460" s="104" t="s">
        <v>837</v>
      </c>
      <c r="D460" s="105" t="s">
        <v>838</v>
      </c>
      <c r="E460" s="104" t="s">
        <v>258</v>
      </c>
      <c r="F460" s="106">
        <v>1000</v>
      </c>
      <c r="G460" s="103">
        <v>10</v>
      </c>
      <c r="H460" s="106">
        <f t="shared" si="14"/>
        <v>10000</v>
      </c>
    </row>
    <row r="461" spans="1:8" s="81" customFormat="1" ht="41.25" x14ac:dyDescent="0.35">
      <c r="A461" s="103">
        <f t="shared" si="15"/>
        <v>390</v>
      </c>
      <c r="B461" s="104" t="s">
        <v>230</v>
      </c>
      <c r="C461" s="104" t="s">
        <v>839</v>
      </c>
      <c r="D461" s="110" t="s">
        <v>840</v>
      </c>
      <c r="E461" s="104" t="s">
        <v>841</v>
      </c>
      <c r="F461" s="106">
        <v>1000</v>
      </c>
      <c r="G461" s="103">
        <v>80</v>
      </c>
      <c r="H461" s="106">
        <f t="shared" ref="H461:H539" si="16">G461*F461</f>
        <v>80000</v>
      </c>
    </row>
    <row r="462" spans="1:8" s="81" customFormat="1" ht="40.5" x14ac:dyDescent="0.35">
      <c r="A462" s="103">
        <f t="shared" si="15"/>
        <v>391</v>
      </c>
      <c r="B462" s="104" t="s">
        <v>842</v>
      </c>
      <c r="C462" s="104" t="s">
        <v>843</v>
      </c>
      <c r="D462" s="105" t="s">
        <v>844</v>
      </c>
      <c r="E462" s="104" t="s">
        <v>845</v>
      </c>
      <c r="F462" s="106">
        <v>5000</v>
      </c>
      <c r="G462" s="103">
        <v>4</v>
      </c>
      <c r="H462" s="106">
        <f t="shared" si="16"/>
        <v>20000</v>
      </c>
    </row>
    <row r="463" spans="1:8" s="81" customFormat="1" ht="60.75" x14ac:dyDescent="0.35">
      <c r="A463" s="103">
        <f t="shared" si="15"/>
        <v>392</v>
      </c>
      <c r="B463" s="104" t="s">
        <v>230</v>
      </c>
      <c r="C463" s="104" t="s">
        <v>846</v>
      </c>
      <c r="D463" s="105" t="s">
        <v>847</v>
      </c>
      <c r="E463" s="104" t="s">
        <v>848</v>
      </c>
      <c r="F463" s="103">
        <v>500</v>
      </c>
      <c r="G463" s="103">
        <v>70</v>
      </c>
      <c r="H463" s="106">
        <f t="shared" si="16"/>
        <v>35000</v>
      </c>
    </row>
    <row r="464" spans="1:8" s="81" customFormat="1" ht="23.25" x14ac:dyDescent="0.35">
      <c r="A464" s="103">
        <f t="shared" si="15"/>
        <v>393</v>
      </c>
      <c r="B464" s="104" t="s">
        <v>230</v>
      </c>
      <c r="C464" s="104" t="s">
        <v>849</v>
      </c>
      <c r="D464" s="110" t="s">
        <v>330</v>
      </c>
      <c r="E464" s="104" t="s">
        <v>504</v>
      </c>
      <c r="F464" s="106">
        <v>1000</v>
      </c>
      <c r="G464" s="103">
        <v>150</v>
      </c>
      <c r="H464" s="106">
        <f t="shared" si="16"/>
        <v>150000</v>
      </c>
    </row>
    <row r="465" spans="1:8" s="81" customFormat="1" ht="23.25" x14ac:dyDescent="0.35">
      <c r="A465" s="103">
        <f t="shared" si="15"/>
        <v>394</v>
      </c>
      <c r="B465" s="104" t="s">
        <v>306</v>
      </c>
      <c r="C465" s="104" t="s">
        <v>850</v>
      </c>
      <c r="D465" s="105" t="s">
        <v>325</v>
      </c>
      <c r="E465" s="104" t="s">
        <v>422</v>
      </c>
      <c r="F465" s="103">
        <v>500</v>
      </c>
      <c r="G465" s="103">
        <v>135</v>
      </c>
      <c r="H465" s="106">
        <f t="shared" si="16"/>
        <v>67500</v>
      </c>
    </row>
    <row r="466" spans="1:8" s="81" customFormat="1" ht="25.5" customHeight="1" x14ac:dyDescent="0.35">
      <c r="A466" s="162" t="s">
        <v>851</v>
      </c>
      <c r="B466" s="162"/>
      <c r="C466" s="162"/>
      <c r="D466" s="162"/>
      <c r="E466" s="162"/>
      <c r="F466" s="162"/>
      <c r="G466" s="162"/>
      <c r="H466" s="162"/>
    </row>
    <row r="467" spans="1:8" s="81" customFormat="1" ht="25.5" customHeight="1" x14ac:dyDescent="0.35">
      <c r="A467" s="103">
        <f>A465+1</f>
        <v>395</v>
      </c>
      <c r="B467" s="104" t="s">
        <v>246</v>
      </c>
      <c r="C467" s="104" t="s">
        <v>502</v>
      </c>
      <c r="D467" s="109">
        <v>0.01</v>
      </c>
      <c r="E467" s="104" t="s">
        <v>248</v>
      </c>
      <c r="F467" s="103">
        <v>300</v>
      </c>
      <c r="G467" s="103">
        <v>25</v>
      </c>
      <c r="H467" s="106">
        <f t="shared" si="16"/>
        <v>7500</v>
      </c>
    </row>
    <row r="468" spans="1:8" s="81" customFormat="1" ht="23.25" x14ac:dyDescent="0.35">
      <c r="A468" s="103">
        <f t="shared" si="15"/>
        <v>396</v>
      </c>
      <c r="B468" s="104" t="s">
        <v>246</v>
      </c>
      <c r="C468" s="104" t="s">
        <v>852</v>
      </c>
      <c r="D468" s="109">
        <v>0.01</v>
      </c>
      <c r="E468" s="104" t="s">
        <v>248</v>
      </c>
      <c r="F468" s="103">
        <v>200</v>
      </c>
      <c r="G468" s="103">
        <v>36</v>
      </c>
      <c r="H468" s="106">
        <f t="shared" si="16"/>
        <v>7200</v>
      </c>
    </row>
    <row r="469" spans="1:8" s="81" customFormat="1" ht="23.25" x14ac:dyDescent="0.35">
      <c r="A469" s="103">
        <f t="shared" si="15"/>
        <v>397</v>
      </c>
      <c r="B469" s="104" t="s">
        <v>246</v>
      </c>
      <c r="C469" s="104" t="s">
        <v>853</v>
      </c>
      <c r="D469" s="109">
        <v>0.01</v>
      </c>
      <c r="E469" s="104" t="s">
        <v>248</v>
      </c>
      <c r="F469" s="103">
        <v>300</v>
      </c>
      <c r="G469" s="103">
        <v>276</v>
      </c>
      <c r="H469" s="106">
        <f t="shared" si="16"/>
        <v>82800</v>
      </c>
    </row>
    <row r="470" spans="1:8" s="81" customFormat="1" ht="25.5" customHeight="1" x14ac:dyDescent="0.35">
      <c r="A470" s="162" t="s">
        <v>854</v>
      </c>
      <c r="B470" s="162"/>
      <c r="C470" s="162"/>
      <c r="D470" s="162"/>
      <c r="E470" s="162"/>
      <c r="F470" s="162"/>
      <c r="G470" s="162"/>
      <c r="H470" s="162"/>
    </row>
    <row r="471" spans="1:8" s="83" customFormat="1" ht="23.25" x14ac:dyDescent="0.35">
      <c r="A471" s="103">
        <f>A469+1</f>
        <v>398</v>
      </c>
      <c r="B471" s="104" t="s">
        <v>246</v>
      </c>
      <c r="C471" s="104" t="s">
        <v>626</v>
      </c>
      <c r="D471" s="109">
        <v>0.1</v>
      </c>
      <c r="E471" s="104" t="s">
        <v>248</v>
      </c>
      <c r="F471" s="107">
        <v>200</v>
      </c>
      <c r="G471" s="107">
        <v>121</v>
      </c>
      <c r="H471" s="112">
        <f t="shared" si="16"/>
        <v>24200</v>
      </c>
    </row>
    <row r="472" spans="1:8" s="83" customFormat="1" ht="25.5" customHeight="1" x14ac:dyDescent="0.35">
      <c r="A472" s="170" t="s">
        <v>855</v>
      </c>
      <c r="B472" s="170"/>
      <c r="C472" s="170"/>
      <c r="D472" s="170"/>
      <c r="E472" s="170"/>
      <c r="F472" s="170"/>
      <c r="G472" s="170"/>
      <c r="H472" s="170"/>
    </row>
    <row r="473" spans="1:8" s="83" customFormat="1" ht="23.25" x14ac:dyDescent="0.35">
      <c r="A473" s="103">
        <f>A471+1</f>
        <v>399</v>
      </c>
      <c r="B473" s="104" t="s">
        <v>285</v>
      </c>
      <c r="C473" s="104" t="s">
        <v>856</v>
      </c>
      <c r="D473" s="105" t="s">
        <v>261</v>
      </c>
      <c r="E473" s="104" t="s">
        <v>287</v>
      </c>
      <c r="F473" s="106">
        <v>3000</v>
      </c>
      <c r="G473" s="103">
        <v>25</v>
      </c>
      <c r="H473" s="106">
        <f t="shared" si="16"/>
        <v>75000</v>
      </c>
    </row>
    <row r="474" spans="1:8" s="83" customFormat="1" ht="23.25" x14ac:dyDescent="0.35">
      <c r="A474" s="103">
        <f t="shared" si="15"/>
        <v>400</v>
      </c>
      <c r="B474" s="104" t="s">
        <v>230</v>
      </c>
      <c r="C474" s="104" t="s">
        <v>856</v>
      </c>
      <c r="D474" s="105" t="s">
        <v>312</v>
      </c>
      <c r="E474" s="104" t="s">
        <v>237</v>
      </c>
      <c r="F474" s="106">
        <v>2000</v>
      </c>
      <c r="G474" s="103">
        <v>10</v>
      </c>
      <c r="H474" s="106">
        <f t="shared" si="16"/>
        <v>20000</v>
      </c>
    </row>
    <row r="475" spans="1:8" s="83" customFormat="1" ht="23.25" x14ac:dyDescent="0.35">
      <c r="A475" s="103">
        <f t="shared" si="15"/>
        <v>401</v>
      </c>
      <c r="B475" s="104" t="s">
        <v>230</v>
      </c>
      <c r="C475" s="104" t="s">
        <v>857</v>
      </c>
      <c r="D475" s="105" t="s">
        <v>330</v>
      </c>
      <c r="E475" s="104" t="s">
        <v>504</v>
      </c>
      <c r="F475" s="106">
        <v>2000</v>
      </c>
      <c r="G475" s="103">
        <v>90</v>
      </c>
      <c r="H475" s="106">
        <f t="shared" si="16"/>
        <v>180000</v>
      </c>
    </row>
    <row r="476" spans="1:8" s="83" customFormat="1" ht="23.25" x14ac:dyDescent="0.35">
      <c r="A476" s="103">
        <f t="shared" si="15"/>
        <v>402</v>
      </c>
      <c r="B476" s="104" t="s">
        <v>230</v>
      </c>
      <c r="C476" s="104" t="s">
        <v>857</v>
      </c>
      <c r="D476" s="105" t="s">
        <v>858</v>
      </c>
      <c r="E476" s="104" t="s">
        <v>703</v>
      </c>
      <c r="F476" s="106">
        <v>1000</v>
      </c>
      <c r="G476" s="103">
        <v>40</v>
      </c>
      <c r="H476" s="106">
        <f t="shared" si="16"/>
        <v>40000</v>
      </c>
    </row>
    <row r="477" spans="1:8" s="83" customFormat="1" ht="41.25" x14ac:dyDescent="0.35">
      <c r="A477" s="103">
        <f t="shared" ref="A477:A535" si="17">A476+1</f>
        <v>403</v>
      </c>
      <c r="B477" s="104" t="s">
        <v>253</v>
      </c>
      <c r="C477" s="104" t="s">
        <v>859</v>
      </c>
      <c r="D477" s="110" t="s">
        <v>860</v>
      </c>
      <c r="E477" s="104" t="s">
        <v>258</v>
      </c>
      <c r="F477" s="106">
        <v>5000</v>
      </c>
      <c r="G477" s="103">
        <v>6</v>
      </c>
      <c r="H477" s="106">
        <f t="shared" si="16"/>
        <v>30000</v>
      </c>
    </row>
    <row r="478" spans="1:8" s="83" customFormat="1" ht="25.5" customHeight="1" x14ac:dyDescent="0.35">
      <c r="A478" s="162" t="s">
        <v>861</v>
      </c>
      <c r="B478" s="162"/>
      <c r="C478" s="162"/>
      <c r="D478" s="162"/>
      <c r="E478" s="162"/>
      <c r="F478" s="162"/>
      <c r="G478" s="162"/>
      <c r="H478" s="162"/>
    </row>
    <row r="479" spans="1:8" s="81" customFormat="1" ht="25.5" customHeight="1" x14ac:dyDescent="0.35">
      <c r="A479" s="103">
        <f>A477+1</f>
        <v>404</v>
      </c>
      <c r="B479" s="104" t="s">
        <v>253</v>
      </c>
      <c r="C479" s="104" t="s">
        <v>862</v>
      </c>
      <c r="D479" s="105" t="s">
        <v>863</v>
      </c>
      <c r="E479" s="104" t="s">
        <v>368</v>
      </c>
      <c r="F479" s="103">
        <v>500</v>
      </c>
      <c r="G479" s="103">
        <v>10</v>
      </c>
      <c r="H479" s="106">
        <f t="shared" si="16"/>
        <v>5000</v>
      </c>
    </row>
    <row r="480" spans="1:8" s="81" customFormat="1" ht="23.25" x14ac:dyDescent="0.35">
      <c r="A480" s="103">
        <f t="shared" si="17"/>
        <v>405</v>
      </c>
      <c r="B480" s="104" t="s">
        <v>253</v>
      </c>
      <c r="C480" s="104" t="s">
        <v>862</v>
      </c>
      <c r="D480" s="105" t="s">
        <v>383</v>
      </c>
      <c r="E480" s="104" t="s">
        <v>368</v>
      </c>
      <c r="F480" s="103">
        <v>500</v>
      </c>
      <c r="G480" s="103">
        <v>80</v>
      </c>
      <c r="H480" s="106">
        <f t="shared" si="16"/>
        <v>40000</v>
      </c>
    </row>
    <row r="481" spans="1:8" s="81" customFormat="1" ht="23.25" x14ac:dyDescent="0.35">
      <c r="A481" s="103">
        <f t="shared" si="17"/>
        <v>406</v>
      </c>
      <c r="B481" s="104" t="s">
        <v>253</v>
      </c>
      <c r="C481" s="104" t="s">
        <v>864</v>
      </c>
      <c r="D481" s="105" t="s">
        <v>371</v>
      </c>
      <c r="E481" s="104" t="s">
        <v>368</v>
      </c>
      <c r="F481" s="106">
        <v>2000</v>
      </c>
      <c r="G481" s="103">
        <v>10</v>
      </c>
      <c r="H481" s="106">
        <f t="shared" si="16"/>
        <v>20000</v>
      </c>
    </row>
    <row r="482" spans="1:8" s="81" customFormat="1" ht="23.25" x14ac:dyDescent="0.35">
      <c r="A482" s="103">
        <f t="shared" si="17"/>
        <v>407</v>
      </c>
      <c r="B482" s="104" t="s">
        <v>230</v>
      </c>
      <c r="C482" s="104" t="s">
        <v>865</v>
      </c>
      <c r="D482" s="105" t="s">
        <v>866</v>
      </c>
      <c r="E482" s="104" t="s">
        <v>703</v>
      </c>
      <c r="F482" s="106">
        <v>3000</v>
      </c>
      <c r="G482" s="103">
        <v>13</v>
      </c>
      <c r="H482" s="106">
        <f t="shared" si="16"/>
        <v>39000</v>
      </c>
    </row>
    <row r="483" spans="1:8" s="81" customFormat="1" ht="23.25" x14ac:dyDescent="0.35">
      <c r="A483" s="103">
        <f t="shared" si="17"/>
        <v>408</v>
      </c>
      <c r="B483" s="104" t="s">
        <v>253</v>
      </c>
      <c r="C483" s="104" t="s">
        <v>865</v>
      </c>
      <c r="D483" s="105" t="s">
        <v>331</v>
      </c>
      <c r="E483" s="104" t="s">
        <v>368</v>
      </c>
      <c r="F483" s="103">
        <v>500</v>
      </c>
      <c r="G483" s="103">
        <v>30</v>
      </c>
      <c r="H483" s="106">
        <f t="shared" si="16"/>
        <v>15000</v>
      </c>
    </row>
    <row r="484" spans="1:8" s="81" customFormat="1" ht="23.25" x14ac:dyDescent="0.35">
      <c r="A484" s="103">
        <f t="shared" si="17"/>
        <v>409</v>
      </c>
      <c r="B484" s="104" t="s">
        <v>253</v>
      </c>
      <c r="C484" s="104" t="s">
        <v>867</v>
      </c>
      <c r="D484" s="105" t="s">
        <v>367</v>
      </c>
      <c r="E484" s="104" t="s">
        <v>368</v>
      </c>
      <c r="F484" s="106">
        <v>1000</v>
      </c>
      <c r="G484" s="103">
        <v>96</v>
      </c>
      <c r="H484" s="106">
        <f t="shared" si="16"/>
        <v>96000</v>
      </c>
    </row>
    <row r="485" spans="1:8" s="81" customFormat="1" ht="23.25" x14ac:dyDescent="0.35">
      <c r="A485" s="103">
        <f t="shared" si="17"/>
        <v>410</v>
      </c>
      <c r="B485" s="104" t="s">
        <v>253</v>
      </c>
      <c r="C485" s="104" t="s">
        <v>867</v>
      </c>
      <c r="D485" s="105" t="s">
        <v>370</v>
      </c>
      <c r="E485" s="104" t="s">
        <v>368</v>
      </c>
      <c r="F485" s="106">
        <v>1000</v>
      </c>
      <c r="G485" s="103">
        <v>15</v>
      </c>
      <c r="H485" s="106">
        <f t="shared" si="16"/>
        <v>15000</v>
      </c>
    </row>
    <row r="486" spans="1:8" s="81" customFormat="1" ht="23.25" x14ac:dyDescent="0.35">
      <c r="A486" s="103">
        <f t="shared" si="17"/>
        <v>411</v>
      </c>
      <c r="B486" s="104" t="s">
        <v>230</v>
      </c>
      <c r="C486" s="104" t="s">
        <v>868</v>
      </c>
      <c r="D486" s="105" t="s">
        <v>550</v>
      </c>
      <c r="E486" s="104" t="s">
        <v>619</v>
      </c>
      <c r="F486" s="106">
        <v>5000</v>
      </c>
      <c r="G486" s="103">
        <v>20</v>
      </c>
      <c r="H486" s="106">
        <f t="shared" si="16"/>
        <v>100000</v>
      </c>
    </row>
    <row r="487" spans="1:8" s="81" customFormat="1" ht="23.25" x14ac:dyDescent="0.35">
      <c r="A487" s="103">
        <f t="shared" si="17"/>
        <v>412</v>
      </c>
      <c r="B487" s="104" t="s">
        <v>825</v>
      </c>
      <c r="C487" s="104" t="s">
        <v>869</v>
      </c>
      <c r="D487" s="108">
        <v>2.5000000000000001E-3</v>
      </c>
      <c r="E487" s="104" t="s">
        <v>265</v>
      </c>
      <c r="F487" s="103">
        <v>100</v>
      </c>
      <c r="G487" s="103">
        <v>130</v>
      </c>
      <c r="H487" s="106">
        <f t="shared" si="16"/>
        <v>13000</v>
      </c>
    </row>
    <row r="488" spans="1:8" s="81" customFormat="1" ht="25.5" customHeight="1" x14ac:dyDescent="0.35">
      <c r="A488" s="162" t="s">
        <v>870</v>
      </c>
      <c r="B488" s="162"/>
      <c r="C488" s="162"/>
      <c r="D488" s="162"/>
      <c r="E488" s="162"/>
      <c r="F488" s="162"/>
      <c r="G488" s="162"/>
      <c r="H488" s="162"/>
    </row>
    <row r="489" spans="1:8" s="81" customFormat="1" ht="23.25" x14ac:dyDescent="0.35">
      <c r="A489" s="103">
        <f>A487+1</f>
        <v>413</v>
      </c>
      <c r="B489" s="104" t="s">
        <v>230</v>
      </c>
      <c r="C489" s="104" t="s">
        <v>871</v>
      </c>
      <c r="D489" s="105" t="s">
        <v>872</v>
      </c>
      <c r="E489" s="104" t="s">
        <v>841</v>
      </c>
      <c r="F489" s="106">
        <v>1000</v>
      </c>
      <c r="G489" s="103">
        <v>90</v>
      </c>
      <c r="H489" s="106">
        <f t="shared" si="16"/>
        <v>90000</v>
      </c>
    </row>
    <row r="490" spans="1:8" s="81" customFormat="1" ht="23.25" x14ac:dyDescent="0.35">
      <c r="A490" s="103">
        <f t="shared" si="17"/>
        <v>414</v>
      </c>
      <c r="B490" s="104" t="s">
        <v>230</v>
      </c>
      <c r="C490" s="104" t="s">
        <v>871</v>
      </c>
      <c r="D490" s="105" t="s">
        <v>642</v>
      </c>
      <c r="E490" s="104" t="s">
        <v>619</v>
      </c>
      <c r="F490" s="106">
        <v>2000</v>
      </c>
      <c r="G490" s="103">
        <v>250</v>
      </c>
      <c r="H490" s="106">
        <f>G490*F490</f>
        <v>500000</v>
      </c>
    </row>
    <row r="491" spans="1:8" s="81" customFormat="1" ht="23.25" x14ac:dyDescent="0.35">
      <c r="A491" s="103">
        <f t="shared" si="17"/>
        <v>415</v>
      </c>
      <c r="B491" s="104" t="s">
        <v>253</v>
      </c>
      <c r="C491" s="104" t="s">
        <v>873</v>
      </c>
      <c r="D491" s="105" t="s">
        <v>370</v>
      </c>
      <c r="E491" s="104" t="s">
        <v>256</v>
      </c>
      <c r="F491" s="107">
        <v>500</v>
      </c>
      <c r="G491" s="107">
        <v>3</v>
      </c>
      <c r="H491" s="112">
        <f>G491*F491</f>
        <v>1500</v>
      </c>
    </row>
    <row r="492" spans="1:8" s="81" customFormat="1" ht="23.25" x14ac:dyDescent="0.35">
      <c r="A492" s="103">
        <f t="shared" si="17"/>
        <v>416</v>
      </c>
      <c r="B492" s="104" t="s">
        <v>253</v>
      </c>
      <c r="C492" s="104" t="s">
        <v>873</v>
      </c>
      <c r="D492" s="105" t="s">
        <v>372</v>
      </c>
      <c r="E492" s="104" t="s">
        <v>256</v>
      </c>
      <c r="F492" s="107">
        <v>500</v>
      </c>
      <c r="G492" s="107">
        <v>4</v>
      </c>
      <c r="H492" s="112">
        <f>G492*F492</f>
        <v>2000</v>
      </c>
    </row>
    <row r="493" spans="1:8" s="81" customFormat="1" ht="25.5" customHeight="1" x14ac:dyDescent="0.35">
      <c r="A493" s="162" t="s">
        <v>874</v>
      </c>
      <c r="B493" s="162"/>
      <c r="C493" s="162"/>
      <c r="D493" s="162"/>
      <c r="E493" s="162"/>
      <c r="F493" s="162"/>
      <c r="G493" s="162"/>
      <c r="H493" s="162"/>
    </row>
    <row r="494" spans="1:8" s="81" customFormat="1" ht="23.25" x14ac:dyDescent="0.35">
      <c r="A494" s="103">
        <f>A492+1</f>
        <v>417</v>
      </c>
      <c r="B494" s="104" t="s">
        <v>246</v>
      </c>
      <c r="C494" s="104" t="s">
        <v>875</v>
      </c>
      <c r="D494" s="108">
        <v>1.4E-2</v>
      </c>
      <c r="E494" s="104" t="s">
        <v>265</v>
      </c>
      <c r="F494" s="106">
        <v>1000</v>
      </c>
      <c r="G494" s="103">
        <v>91</v>
      </c>
      <c r="H494" s="106">
        <f t="shared" si="16"/>
        <v>91000</v>
      </c>
    </row>
    <row r="495" spans="1:8" s="81" customFormat="1" ht="41.25" x14ac:dyDescent="0.35">
      <c r="A495" s="103">
        <f t="shared" si="17"/>
        <v>418</v>
      </c>
      <c r="B495" s="104" t="s">
        <v>246</v>
      </c>
      <c r="C495" s="104" t="s">
        <v>876</v>
      </c>
      <c r="D495" s="110" t="s">
        <v>877</v>
      </c>
      <c r="E495" s="104" t="s">
        <v>265</v>
      </c>
      <c r="F495" s="103">
        <v>100</v>
      </c>
      <c r="G495" s="103">
        <v>200</v>
      </c>
      <c r="H495" s="106">
        <f t="shared" si="16"/>
        <v>20000</v>
      </c>
    </row>
    <row r="496" spans="1:8" s="81" customFormat="1" ht="23.25" x14ac:dyDescent="0.35">
      <c r="A496" s="103">
        <f t="shared" si="17"/>
        <v>419</v>
      </c>
      <c r="B496" s="104" t="s">
        <v>878</v>
      </c>
      <c r="C496" s="104" t="s">
        <v>879</v>
      </c>
      <c r="D496" s="105" t="s">
        <v>531</v>
      </c>
      <c r="E496" s="104" t="s">
        <v>880</v>
      </c>
      <c r="F496" s="106">
        <v>1000</v>
      </c>
      <c r="G496" s="103">
        <v>20</v>
      </c>
      <c r="H496" s="106">
        <f t="shared" si="16"/>
        <v>20000</v>
      </c>
    </row>
    <row r="497" spans="1:8" s="83" customFormat="1" ht="23.25" x14ac:dyDescent="0.35">
      <c r="A497" s="103">
        <f t="shared" si="17"/>
        <v>420</v>
      </c>
      <c r="B497" s="104" t="s">
        <v>246</v>
      </c>
      <c r="C497" s="104" t="s">
        <v>881</v>
      </c>
      <c r="D497" s="108">
        <v>5.0000000000000001E-3</v>
      </c>
      <c r="E497" s="104" t="s">
        <v>248</v>
      </c>
      <c r="F497" s="107">
        <v>100</v>
      </c>
      <c r="G497" s="107">
        <v>35</v>
      </c>
      <c r="H497" s="112">
        <f>G497*F497</f>
        <v>3500</v>
      </c>
    </row>
    <row r="498" spans="1:8" s="81" customFormat="1" ht="23.25" x14ac:dyDescent="0.35">
      <c r="A498" s="103">
        <f t="shared" si="17"/>
        <v>421</v>
      </c>
      <c r="B498" s="104" t="s">
        <v>246</v>
      </c>
      <c r="C498" s="104" t="s">
        <v>882</v>
      </c>
      <c r="D498" s="105" t="s">
        <v>883</v>
      </c>
      <c r="E498" s="104" t="s">
        <v>248</v>
      </c>
      <c r="F498" s="103">
        <v>100</v>
      </c>
      <c r="G498" s="103">
        <v>75</v>
      </c>
      <c r="H498" s="106">
        <f t="shared" si="16"/>
        <v>7500</v>
      </c>
    </row>
    <row r="499" spans="1:8" s="81" customFormat="1" ht="25.5" customHeight="1" x14ac:dyDescent="0.35">
      <c r="A499" s="162" t="s">
        <v>884</v>
      </c>
      <c r="B499" s="162"/>
      <c r="C499" s="162"/>
      <c r="D499" s="162"/>
      <c r="E499" s="162"/>
      <c r="F499" s="162"/>
      <c r="G499" s="162"/>
      <c r="H499" s="162"/>
    </row>
    <row r="500" spans="1:8" s="81" customFormat="1" ht="23.25" x14ac:dyDescent="0.35">
      <c r="A500" s="103">
        <f>A498+1</f>
        <v>422</v>
      </c>
      <c r="B500" s="104" t="s">
        <v>332</v>
      </c>
      <c r="C500" s="104" t="s">
        <v>885</v>
      </c>
      <c r="D500" s="110" t="s">
        <v>886</v>
      </c>
      <c r="E500" s="104" t="s">
        <v>335</v>
      </c>
      <c r="F500" s="106">
        <v>1000</v>
      </c>
      <c r="G500" s="103">
        <v>230</v>
      </c>
      <c r="H500" s="106">
        <f t="shared" si="16"/>
        <v>230000</v>
      </c>
    </row>
    <row r="501" spans="1:8" s="81" customFormat="1" ht="25.5" customHeight="1" x14ac:dyDescent="0.35">
      <c r="A501" s="162" t="s">
        <v>887</v>
      </c>
      <c r="B501" s="162"/>
      <c r="C501" s="162"/>
      <c r="D501" s="162"/>
      <c r="E501" s="162"/>
      <c r="F501" s="162"/>
      <c r="G501" s="162"/>
      <c r="H501" s="162"/>
    </row>
    <row r="502" spans="1:8" s="81" customFormat="1" ht="23.25" x14ac:dyDescent="0.35">
      <c r="A502" s="103">
        <f>A500+1</f>
        <v>423</v>
      </c>
      <c r="B502" s="104" t="s">
        <v>729</v>
      </c>
      <c r="C502" s="104" t="s">
        <v>888</v>
      </c>
      <c r="D502" s="105" t="s">
        <v>889</v>
      </c>
      <c r="E502" s="104" t="s">
        <v>890</v>
      </c>
      <c r="F502" s="103">
        <v>500</v>
      </c>
      <c r="G502" s="103">
        <v>15</v>
      </c>
      <c r="H502" s="106">
        <f t="shared" si="16"/>
        <v>7500</v>
      </c>
    </row>
    <row r="503" spans="1:8" s="81" customFormat="1" ht="25.5" customHeight="1" x14ac:dyDescent="0.35">
      <c r="A503" s="162" t="s">
        <v>891</v>
      </c>
      <c r="B503" s="162"/>
      <c r="C503" s="162"/>
      <c r="D503" s="162"/>
      <c r="E503" s="162"/>
      <c r="F503" s="162"/>
      <c r="G503" s="162"/>
      <c r="H503" s="162"/>
    </row>
    <row r="504" spans="1:8" s="81" customFormat="1" ht="23.25" x14ac:dyDescent="0.35">
      <c r="A504" s="103">
        <f>A502+1</f>
        <v>424</v>
      </c>
      <c r="B504" s="104" t="s">
        <v>765</v>
      </c>
      <c r="C504" s="104" t="s">
        <v>892</v>
      </c>
      <c r="D504" s="111">
        <v>0.2</v>
      </c>
      <c r="E504" s="104" t="s">
        <v>893</v>
      </c>
      <c r="F504" s="103">
        <v>500</v>
      </c>
      <c r="G504" s="103">
        <v>204</v>
      </c>
      <c r="H504" s="106">
        <f t="shared" si="16"/>
        <v>102000</v>
      </c>
    </row>
    <row r="505" spans="1:8" s="81" customFormat="1" ht="25.5" customHeight="1" x14ac:dyDescent="0.35">
      <c r="A505" s="162" t="s">
        <v>894</v>
      </c>
      <c r="B505" s="162"/>
      <c r="C505" s="162"/>
      <c r="D505" s="162"/>
      <c r="E505" s="162"/>
      <c r="F505" s="162"/>
      <c r="G505" s="162"/>
      <c r="H505" s="162"/>
    </row>
    <row r="506" spans="1:8" s="81" customFormat="1" ht="46.5" customHeight="1" x14ac:dyDescent="0.35">
      <c r="A506" s="103">
        <f>A504+1</f>
        <v>425</v>
      </c>
      <c r="B506" s="104" t="s">
        <v>253</v>
      </c>
      <c r="C506" s="104" t="s">
        <v>895</v>
      </c>
      <c r="D506" s="105" t="s">
        <v>261</v>
      </c>
      <c r="E506" s="104" t="s">
        <v>258</v>
      </c>
      <c r="F506" s="106">
        <v>3000</v>
      </c>
      <c r="G506" s="103">
        <v>565</v>
      </c>
      <c r="H506" s="106">
        <f t="shared" si="16"/>
        <v>1695000</v>
      </c>
    </row>
    <row r="507" spans="1:8" s="81" customFormat="1" ht="41.25" x14ac:dyDescent="0.35">
      <c r="A507" s="103">
        <f t="shared" si="17"/>
        <v>426</v>
      </c>
      <c r="B507" s="104" t="s">
        <v>253</v>
      </c>
      <c r="C507" s="116" t="s">
        <v>896</v>
      </c>
      <c r="D507" s="116" t="s">
        <v>897</v>
      </c>
      <c r="E507" s="104" t="s">
        <v>256</v>
      </c>
      <c r="F507" s="106">
        <v>500</v>
      </c>
      <c r="G507" s="103">
        <v>9</v>
      </c>
      <c r="H507" s="106">
        <f t="shared" si="16"/>
        <v>4500</v>
      </c>
    </row>
    <row r="508" spans="1:8" s="81" customFormat="1" ht="25.5" customHeight="1" x14ac:dyDescent="0.35">
      <c r="A508" s="162" t="s">
        <v>898</v>
      </c>
      <c r="B508" s="162"/>
      <c r="C508" s="162"/>
      <c r="D508" s="162"/>
      <c r="E508" s="162"/>
      <c r="F508" s="162"/>
      <c r="G508" s="162"/>
      <c r="H508" s="162"/>
    </row>
    <row r="509" spans="1:8" s="81" customFormat="1" ht="23.25" x14ac:dyDescent="0.35">
      <c r="A509" s="103">
        <f>A506+1</f>
        <v>426</v>
      </c>
      <c r="B509" s="104" t="s">
        <v>230</v>
      </c>
      <c r="C509" s="104" t="s">
        <v>899</v>
      </c>
      <c r="D509" s="110" t="s">
        <v>900</v>
      </c>
      <c r="E509" s="104" t="s">
        <v>619</v>
      </c>
      <c r="F509" s="106">
        <v>2000</v>
      </c>
      <c r="G509" s="103">
        <v>100</v>
      </c>
      <c r="H509" s="106">
        <f t="shared" si="16"/>
        <v>200000</v>
      </c>
    </row>
    <row r="510" spans="1:8" s="81" customFormat="1" ht="25.5" customHeight="1" x14ac:dyDescent="0.35">
      <c r="A510" s="162" t="s">
        <v>901</v>
      </c>
      <c r="B510" s="162"/>
      <c r="C510" s="162"/>
      <c r="D510" s="162"/>
      <c r="E510" s="162"/>
      <c r="F510" s="162"/>
      <c r="G510" s="162"/>
      <c r="H510" s="162"/>
    </row>
    <row r="511" spans="1:8" s="81" customFormat="1" ht="40.5" x14ac:dyDescent="0.35">
      <c r="A511" s="103">
        <f>A509+1</f>
        <v>427</v>
      </c>
      <c r="B511" s="104" t="s">
        <v>765</v>
      </c>
      <c r="C511" s="104" t="s">
        <v>902</v>
      </c>
      <c r="D511" s="105" t="s">
        <v>903</v>
      </c>
      <c r="E511" s="104" t="s">
        <v>893</v>
      </c>
      <c r="F511" s="103">
        <v>500</v>
      </c>
      <c r="G511" s="103">
        <v>78</v>
      </c>
      <c r="H511" s="106">
        <f t="shared" si="16"/>
        <v>39000</v>
      </c>
    </row>
    <row r="512" spans="1:8" s="81" customFormat="1" ht="25.5" customHeight="1" x14ac:dyDescent="0.35">
      <c r="A512" s="162" t="s">
        <v>904</v>
      </c>
      <c r="B512" s="162"/>
      <c r="C512" s="162"/>
      <c r="D512" s="162"/>
      <c r="E512" s="162"/>
      <c r="F512" s="162"/>
      <c r="G512" s="162"/>
      <c r="H512" s="162"/>
    </row>
    <row r="513" spans="1:8" s="81" customFormat="1" ht="40.5" x14ac:dyDescent="0.35">
      <c r="A513" s="103">
        <f>A511+1</f>
        <v>428</v>
      </c>
      <c r="B513" s="104" t="s">
        <v>765</v>
      </c>
      <c r="C513" s="104" t="s">
        <v>905</v>
      </c>
      <c r="D513" s="109">
        <v>0.04</v>
      </c>
      <c r="E513" s="104" t="s">
        <v>893</v>
      </c>
      <c r="F513" s="103">
        <v>200</v>
      </c>
      <c r="G513" s="106">
        <v>1300</v>
      </c>
      <c r="H513" s="106">
        <f t="shared" si="16"/>
        <v>260000</v>
      </c>
    </row>
    <row r="514" spans="1:8" s="81" customFormat="1" ht="23.25" x14ac:dyDescent="0.35">
      <c r="A514" s="103">
        <f t="shared" si="17"/>
        <v>429</v>
      </c>
      <c r="B514" s="104" t="s">
        <v>765</v>
      </c>
      <c r="C514" s="104" t="s">
        <v>906</v>
      </c>
      <c r="D514" s="109">
        <v>0.2</v>
      </c>
      <c r="E514" s="104" t="s">
        <v>907</v>
      </c>
      <c r="F514" s="103">
        <v>10</v>
      </c>
      <c r="G514" s="106">
        <v>40000</v>
      </c>
      <c r="H514" s="106">
        <f t="shared" si="16"/>
        <v>400000</v>
      </c>
    </row>
    <row r="515" spans="1:8" s="81" customFormat="1" ht="23.25" x14ac:dyDescent="0.35">
      <c r="A515" s="103">
        <f t="shared" si="17"/>
        <v>430</v>
      </c>
      <c r="B515" s="104" t="s">
        <v>765</v>
      </c>
      <c r="C515" s="104" t="s">
        <v>908</v>
      </c>
      <c r="D515" s="113">
        <v>3.5000000000000003E-2</v>
      </c>
      <c r="E515" s="104" t="s">
        <v>893</v>
      </c>
      <c r="F515" s="103">
        <v>200</v>
      </c>
      <c r="G515" s="106">
        <v>1100</v>
      </c>
      <c r="H515" s="106">
        <f t="shared" si="16"/>
        <v>220000</v>
      </c>
    </row>
    <row r="516" spans="1:8" s="81" customFormat="1" ht="25.5" customHeight="1" x14ac:dyDescent="0.35">
      <c r="A516" s="162" t="s">
        <v>909</v>
      </c>
      <c r="B516" s="162"/>
      <c r="C516" s="162"/>
      <c r="D516" s="162"/>
      <c r="E516" s="162"/>
      <c r="F516" s="162"/>
      <c r="G516" s="162"/>
      <c r="H516" s="162"/>
    </row>
    <row r="517" spans="1:8" s="81" customFormat="1" ht="23.25" x14ac:dyDescent="0.35">
      <c r="A517" s="103">
        <f>A515+1</f>
        <v>431</v>
      </c>
      <c r="B517" s="104" t="s">
        <v>230</v>
      </c>
      <c r="C517" s="104" t="s">
        <v>910</v>
      </c>
      <c r="D517" s="110" t="s">
        <v>911</v>
      </c>
      <c r="E517" s="104" t="s">
        <v>313</v>
      </c>
      <c r="F517" s="106">
        <v>2000</v>
      </c>
      <c r="G517" s="103">
        <v>15</v>
      </c>
      <c r="H517" s="106">
        <f t="shared" si="16"/>
        <v>30000</v>
      </c>
    </row>
    <row r="518" spans="1:8" s="81" customFormat="1" ht="23.25" x14ac:dyDescent="0.35">
      <c r="A518" s="103">
        <f t="shared" si="17"/>
        <v>432</v>
      </c>
      <c r="B518" s="104" t="s">
        <v>253</v>
      </c>
      <c r="C518" s="104" t="s">
        <v>912</v>
      </c>
      <c r="D518" s="105" t="s">
        <v>331</v>
      </c>
      <c r="E518" s="104" t="s">
        <v>368</v>
      </c>
      <c r="F518" s="106">
        <v>1000</v>
      </c>
      <c r="G518" s="103">
        <v>46</v>
      </c>
      <c r="H518" s="106">
        <f t="shared" si="16"/>
        <v>46000</v>
      </c>
    </row>
    <row r="519" spans="1:8" s="81" customFormat="1" ht="23.25" x14ac:dyDescent="0.35">
      <c r="A519" s="103">
        <f t="shared" si="17"/>
        <v>433</v>
      </c>
      <c r="B519" s="104" t="s">
        <v>253</v>
      </c>
      <c r="C519" s="104" t="s">
        <v>913</v>
      </c>
      <c r="D519" s="105" t="s">
        <v>270</v>
      </c>
      <c r="E519" s="104" t="s">
        <v>914</v>
      </c>
      <c r="F519" s="106">
        <v>1000</v>
      </c>
      <c r="G519" s="103">
        <v>60</v>
      </c>
      <c r="H519" s="106">
        <f t="shared" si="16"/>
        <v>60000</v>
      </c>
    </row>
    <row r="520" spans="1:8" s="81" customFormat="1" ht="25.5" customHeight="1" x14ac:dyDescent="0.35">
      <c r="A520" s="162" t="s">
        <v>915</v>
      </c>
      <c r="B520" s="162"/>
      <c r="C520" s="162"/>
      <c r="D520" s="162"/>
      <c r="E520" s="162"/>
      <c r="F520" s="162"/>
      <c r="G520" s="162"/>
      <c r="H520" s="162"/>
    </row>
    <row r="521" spans="1:8" s="81" customFormat="1" ht="25.5" customHeight="1" x14ac:dyDescent="0.35">
      <c r="A521" s="103">
        <f>A519+1</f>
        <v>434</v>
      </c>
      <c r="B521" s="104" t="s">
        <v>230</v>
      </c>
      <c r="C521" s="104" t="s">
        <v>916</v>
      </c>
      <c r="D521" s="110" t="s">
        <v>631</v>
      </c>
      <c r="E521" s="104" t="s">
        <v>703</v>
      </c>
      <c r="F521" s="103">
        <v>500</v>
      </c>
      <c r="G521" s="103">
        <v>2</v>
      </c>
      <c r="H521" s="106">
        <f t="shared" si="16"/>
        <v>1000</v>
      </c>
    </row>
    <row r="522" spans="1:8" s="81" customFormat="1" ht="23.25" x14ac:dyDescent="0.35">
      <c r="A522" s="103">
        <f t="shared" si="17"/>
        <v>435</v>
      </c>
      <c r="B522" s="104" t="s">
        <v>253</v>
      </c>
      <c r="C522" s="104" t="s">
        <v>917</v>
      </c>
      <c r="D522" s="105" t="s">
        <v>261</v>
      </c>
      <c r="E522" s="104" t="s">
        <v>368</v>
      </c>
      <c r="F522" s="103">
        <v>500</v>
      </c>
      <c r="G522" s="103">
        <v>35</v>
      </c>
      <c r="H522" s="106">
        <f t="shared" si="16"/>
        <v>17500</v>
      </c>
    </row>
    <row r="523" spans="1:8" s="81" customFormat="1" ht="23.25" x14ac:dyDescent="0.35">
      <c r="A523" s="103">
        <f t="shared" si="17"/>
        <v>436</v>
      </c>
      <c r="B523" s="104" t="s">
        <v>253</v>
      </c>
      <c r="C523" s="104" t="s">
        <v>918</v>
      </c>
      <c r="D523" s="105" t="s">
        <v>261</v>
      </c>
      <c r="E523" s="104" t="s">
        <v>368</v>
      </c>
      <c r="F523" s="103">
        <v>500</v>
      </c>
      <c r="G523" s="103">
        <v>10</v>
      </c>
      <c r="H523" s="106">
        <f t="shared" si="16"/>
        <v>5000</v>
      </c>
    </row>
    <row r="524" spans="1:8" s="81" customFormat="1" ht="23.25" x14ac:dyDescent="0.35">
      <c r="A524" s="103">
        <f t="shared" si="17"/>
        <v>437</v>
      </c>
      <c r="B524" s="104" t="s">
        <v>306</v>
      </c>
      <c r="C524" s="104" t="s">
        <v>919</v>
      </c>
      <c r="D524" s="110" t="s">
        <v>920</v>
      </c>
      <c r="E524" s="104" t="s">
        <v>308</v>
      </c>
      <c r="F524" s="103">
        <v>500</v>
      </c>
      <c r="G524" s="103">
        <v>83</v>
      </c>
      <c r="H524" s="106">
        <f t="shared" si="16"/>
        <v>41500</v>
      </c>
    </row>
    <row r="525" spans="1:8" s="81" customFormat="1" ht="23.25" x14ac:dyDescent="0.35">
      <c r="A525" s="103">
        <f t="shared" si="17"/>
        <v>438</v>
      </c>
      <c r="B525" s="104" t="s">
        <v>306</v>
      </c>
      <c r="C525" s="104" t="s">
        <v>919</v>
      </c>
      <c r="D525" s="110" t="s">
        <v>920</v>
      </c>
      <c r="E525" s="104" t="s">
        <v>422</v>
      </c>
      <c r="F525" s="106">
        <v>1000</v>
      </c>
      <c r="G525" s="103">
        <v>65</v>
      </c>
      <c r="H525" s="106">
        <f t="shared" si="16"/>
        <v>65000</v>
      </c>
    </row>
    <row r="526" spans="1:8" s="81" customFormat="1" ht="23.25" x14ac:dyDescent="0.35">
      <c r="A526" s="103">
        <f t="shared" si="17"/>
        <v>439</v>
      </c>
      <c r="B526" s="104" t="s">
        <v>253</v>
      </c>
      <c r="C526" s="104" t="s">
        <v>919</v>
      </c>
      <c r="D526" s="105" t="s">
        <v>523</v>
      </c>
      <c r="E526" s="104" t="s">
        <v>368</v>
      </c>
      <c r="F526" s="106">
        <v>1000</v>
      </c>
      <c r="G526" s="103">
        <v>60</v>
      </c>
      <c r="H526" s="106">
        <f t="shared" si="16"/>
        <v>60000</v>
      </c>
    </row>
    <row r="527" spans="1:8" s="81" customFormat="1" ht="25.5" customHeight="1" x14ac:dyDescent="0.35">
      <c r="A527" s="162" t="s">
        <v>921</v>
      </c>
      <c r="B527" s="162"/>
      <c r="C527" s="162"/>
      <c r="D527" s="162"/>
      <c r="E527" s="162"/>
      <c r="F527" s="162"/>
      <c r="G527" s="162"/>
      <c r="H527" s="162"/>
    </row>
    <row r="528" spans="1:8" s="81" customFormat="1" ht="25.5" customHeight="1" x14ac:dyDescent="0.35">
      <c r="A528" s="103">
        <f>A526+1</f>
        <v>440</v>
      </c>
      <c r="B528" s="104" t="s">
        <v>285</v>
      </c>
      <c r="C528" s="104" t="s">
        <v>922</v>
      </c>
      <c r="D528" s="105" t="s">
        <v>328</v>
      </c>
      <c r="E528" s="104" t="s">
        <v>923</v>
      </c>
      <c r="F528" s="106">
        <v>2000</v>
      </c>
      <c r="G528" s="103">
        <v>35</v>
      </c>
      <c r="H528" s="106">
        <f t="shared" si="16"/>
        <v>70000</v>
      </c>
    </row>
    <row r="529" spans="1:8" s="81" customFormat="1" ht="23.25" x14ac:dyDescent="0.35">
      <c r="A529" s="103">
        <f t="shared" si="17"/>
        <v>441</v>
      </c>
      <c r="B529" s="104" t="s">
        <v>285</v>
      </c>
      <c r="C529" s="104" t="s">
        <v>922</v>
      </c>
      <c r="D529" s="105" t="s">
        <v>580</v>
      </c>
      <c r="E529" s="104" t="s">
        <v>923</v>
      </c>
      <c r="F529" s="106">
        <v>3000</v>
      </c>
      <c r="G529" s="103">
        <v>5</v>
      </c>
      <c r="H529" s="106">
        <f t="shared" si="16"/>
        <v>15000</v>
      </c>
    </row>
    <row r="530" spans="1:8" s="81" customFormat="1" ht="23.25" x14ac:dyDescent="0.35">
      <c r="A530" s="103">
        <f t="shared" si="17"/>
        <v>442</v>
      </c>
      <c r="B530" s="104" t="s">
        <v>285</v>
      </c>
      <c r="C530" s="104" t="s">
        <v>924</v>
      </c>
      <c r="D530" s="105" t="s">
        <v>328</v>
      </c>
      <c r="E530" s="104" t="s">
        <v>923</v>
      </c>
      <c r="F530" s="106">
        <v>5000</v>
      </c>
      <c r="G530" s="103">
        <v>5</v>
      </c>
      <c r="H530" s="106">
        <f t="shared" si="16"/>
        <v>25000</v>
      </c>
    </row>
    <row r="531" spans="1:8" s="81" customFormat="1" ht="23.25" x14ac:dyDescent="0.35">
      <c r="A531" s="103">
        <f t="shared" si="17"/>
        <v>443</v>
      </c>
      <c r="B531" s="104" t="s">
        <v>285</v>
      </c>
      <c r="C531" s="104" t="s">
        <v>924</v>
      </c>
      <c r="D531" s="105" t="s">
        <v>580</v>
      </c>
      <c r="E531" s="104" t="s">
        <v>923</v>
      </c>
      <c r="F531" s="106">
        <v>10000</v>
      </c>
      <c r="G531" s="103">
        <v>6</v>
      </c>
      <c r="H531" s="106">
        <f t="shared" si="16"/>
        <v>60000</v>
      </c>
    </row>
    <row r="532" spans="1:8" s="81" customFormat="1" ht="23.25" x14ac:dyDescent="0.35">
      <c r="A532" s="103">
        <f t="shared" si="17"/>
        <v>444</v>
      </c>
      <c r="B532" s="104" t="s">
        <v>253</v>
      </c>
      <c r="C532" s="104" t="s">
        <v>925</v>
      </c>
      <c r="D532" s="105" t="s">
        <v>926</v>
      </c>
      <c r="E532" s="104" t="s">
        <v>296</v>
      </c>
      <c r="F532" s="103">
        <v>500</v>
      </c>
      <c r="G532" s="103">
        <v>30</v>
      </c>
      <c r="H532" s="106">
        <f t="shared" si="16"/>
        <v>15000</v>
      </c>
    </row>
    <row r="533" spans="1:8" s="81" customFormat="1" ht="23.25" x14ac:dyDescent="0.35">
      <c r="A533" s="103">
        <f t="shared" si="17"/>
        <v>445</v>
      </c>
      <c r="B533" s="104" t="s">
        <v>253</v>
      </c>
      <c r="C533" s="104" t="s">
        <v>925</v>
      </c>
      <c r="D533" s="105" t="s">
        <v>301</v>
      </c>
      <c r="E533" s="104" t="s">
        <v>296</v>
      </c>
      <c r="F533" s="103">
        <v>500</v>
      </c>
      <c r="G533" s="103">
        <v>60</v>
      </c>
      <c r="H533" s="106">
        <f t="shared" si="16"/>
        <v>30000</v>
      </c>
    </row>
    <row r="534" spans="1:8" s="81" customFormat="1" ht="23.25" x14ac:dyDescent="0.35">
      <c r="A534" s="103">
        <f t="shared" si="17"/>
        <v>446</v>
      </c>
      <c r="B534" s="104" t="s">
        <v>253</v>
      </c>
      <c r="C534" s="104" t="s">
        <v>927</v>
      </c>
      <c r="D534" s="105" t="s">
        <v>328</v>
      </c>
      <c r="E534" s="104" t="s">
        <v>296</v>
      </c>
      <c r="F534" s="103">
        <v>500</v>
      </c>
      <c r="G534" s="103">
        <v>21</v>
      </c>
      <c r="H534" s="106">
        <f t="shared" si="16"/>
        <v>10500</v>
      </c>
    </row>
    <row r="535" spans="1:8" s="81" customFormat="1" ht="23.25" x14ac:dyDescent="0.35">
      <c r="A535" s="103">
        <f t="shared" si="17"/>
        <v>447</v>
      </c>
      <c r="B535" s="104" t="s">
        <v>253</v>
      </c>
      <c r="C535" s="104" t="s">
        <v>927</v>
      </c>
      <c r="D535" s="105" t="s">
        <v>580</v>
      </c>
      <c r="E535" s="104" t="s">
        <v>296</v>
      </c>
      <c r="F535" s="103">
        <v>500</v>
      </c>
      <c r="G535" s="103">
        <v>40</v>
      </c>
      <c r="H535" s="106">
        <f t="shared" si="16"/>
        <v>20000</v>
      </c>
    </row>
    <row r="536" spans="1:8" s="81" customFormat="1" ht="25.5" customHeight="1" x14ac:dyDescent="0.35">
      <c r="A536" s="162" t="s">
        <v>928</v>
      </c>
      <c r="B536" s="162"/>
      <c r="C536" s="162"/>
      <c r="D536" s="162"/>
      <c r="E536" s="162"/>
      <c r="F536" s="162"/>
      <c r="G536" s="162"/>
      <c r="H536" s="162"/>
    </row>
    <row r="537" spans="1:8" s="81" customFormat="1" ht="23.25" x14ac:dyDescent="0.35">
      <c r="A537" s="103">
        <f>A535+1</f>
        <v>448</v>
      </c>
      <c r="B537" s="104" t="s">
        <v>230</v>
      </c>
      <c r="C537" s="104" t="s">
        <v>929</v>
      </c>
      <c r="D537" s="105" t="s">
        <v>930</v>
      </c>
      <c r="E537" s="104" t="s">
        <v>931</v>
      </c>
      <c r="F537" s="103">
        <v>500</v>
      </c>
      <c r="G537" s="103">
        <v>3350</v>
      </c>
      <c r="H537" s="106">
        <f t="shared" si="16"/>
        <v>1675000</v>
      </c>
    </row>
    <row r="538" spans="1:8" s="81" customFormat="1" ht="25.5" customHeight="1" x14ac:dyDescent="0.35">
      <c r="A538" s="162" t="s">
        <v>932</v>
      </c>
      <c r="B538" s="162"/>
      <c r="C538" s="162"/>
      <c r="D538" s="162"/>
      <c r="E538" s="162"/>
      <c r="F538" s="162"/>
      <c r="G538" s="162"/>
      <c r="H538" s="162"/>
    </row>
    <row r="539" spans="1:8" s="81" customFormat="1" ht="40.5" x14ac:dyDescent="0.35">
      <c r="A539" s="103">
        <f>A537+1</f>
        <v>449</v>
      </c>
      <c r="B539" s="104" t="s">
        <v>933</v>
      </c>
      <c r="C539" s="104" t="s">
        <v>934</v>
      </c>
      <c r="D539" s="110" t="s">
        <v>935</v>
      </c>
      <c r="E539" s="104" t="s">
        <v>936</v>
      </c>
      <c r="F539" s="106">
        <v>2000</v>
      </c>
      <c r="G539" s="103">
        <v>25</v>
      </c>
      <c r="H539" s="106">
        <f t="shared" si="16"/>
        <v>50000</v>
      </c>
    </row>
    <row r="540" spans="1:8" s="81" customFormat="1" ht="41.25" x14ac:dyDescent="0.35">
      <c r="A540" s="103">
        <f t="shared" ref="A540:A570" si="18">A539+1</f>
        <v>450</v>
      </c>
      <c r="B540" s="104" t="s">
        <v>937</v>
      </c>
      <c r="C540" s="104" t="s">
        <v>938</v>
      </c>
      <c r="D540" s="110" t="s">
        <v>939</v>
      </c>
      <c r="E540" s="104" t="s">
        <v>411</v>
      </c>
      <c r="F540" s="106">
        <v>1000</v>
      </c>
      <c r="G540" s="103">
        <v>200</v>
      </c>
      <c r="H540" s="106">
        <f t="shared" ref="H540:H572" si="19">G540*F540</f>
        <v>200000</v>
      </c>
    </row>
    <row r="541" spans="1:8" s="81" customFormat="1" ht="23.25" x14ac:dyDescent="0.35">
      <c r="A541" s="103">
        <f t="shared" si="18"/>
        <v>451</v>
      </c>
      <c r="B541" s="104" t="s">
        <v>253</v>
      </c>
      <c r="C541" s="104" t="s">
        <v>940</v>
      </c>
      <c r="D541" s="105" t="s">
        <v>383</v>
      </c>
      <c r="E541" s="104" t="s">
        <v>256</v>
      </c>
      <c r="F541" s="106">
        <v>1000</v>
      </c>
      <c r="G541" s="103">
        <v>4</v>
      </c>
      <c r="H541" s="106">
        <f t="shared" si="19"/>
        <v>4000</v>
      </c>
    </row>
    <row r="542" spans="1:8" s="81" customFormat="1" ht="23.25" x14ac:dyDescent="0.35">
      <c r="A542" s="103">
        <f t="shared" si="18"/>
        <v>452</v>
      </c>
      <c r="B542" s="104" t="s">
        <v>274</v>
      </c>
      <c r="C542" s="104" t="s">
        <v>940</v>
      </c>
      <c r="D542" s="113">
        <v>1E-3</v>
      </c>
      <c r="E542" s="104" t="s">
        <v>279</v>
      </c>
      <c r="F542" s="103">
        <v>500</v>
      </c>
      <c r="G542" s="103">
        <v>125</v>
      </c>
      <c r="H542" s="106">
        <f t="shared" si="19"/>
        <v>62500</v>
      </c>
    </row>
    <row r="543" spans="1:8" s="81" customFormat="1" ht="23.25" x14ac:dyDescent="0.35">
      <c r="A543" s="103">
        <f t="shared" si="18"/>
        <v>453</v>
      </c>
      <c r="B543" s="104" t="s">
        <v>274</v>
      </c>
      <c r="C543" s="104" t="s">
        <v>941</v>
      </c>
      <c r="D543" s="108">
        <v>5.0000000000000001E-4</v>
      </c>
      <c r="E543" s="104" t="s">
        <v>277</v>
      </c>
      <c r="F543" s="103">
        <v>100</v>
      </c>
      <c r="G543" s="103">
        <v>50</v>
      </c>
      <c r="H543" s="106">
        <f t="shared" si="19"/>
        <v>5000</v>
      </c>
    </row>
    <row r="544" spans="1:8" s="81" customFormat="1" ht="23.25" x14ac:dyDescent="0.35">
      <c r="A544" s="103">
        <f t="shared" si="18"/>
        <v>454</v>
      </c>
      <c r="B544" s="104" t="s">
        <v>274</v>
      </c>
      <c r="C544" s="104" t="s">
        <v>942</v>
      </c>
      <c r="D544" s="109">
        <v>0.01</v>
      </c>
      <c r="E544" s="104" t="s">
        <v>279</v>
      </c>
      <c r="F544" s="103">
        <v>100</v>
      </c>
      <c r="G544" s="103">
        <v>60</v>
      </c>
      <c r="H544" s="106">
        <f t="shared" si="19"/>
        <v>6000</v>
      </c>
    </row>
    <row r="545" spans="1:8" s="81" customFormat="1" ht="23.25" x14ac:dyDescent="0.35">
      <c r="A545" s="103">
        <f t="shared" si="18"/>
        <v>455</v>
      </c>
      <c r="B545" s="104" t="s">
        <v>274</v>
      </c>
      <c r="C545" s="104" t="s">
        <v>943</v>
      </c>
      <c r="D545" s="113">
        <v>1E-3</v>
      </c>
      <c r="E545" s="104" t="s">
        <v>279</v>
      </c>
      <c r="F545" s="103">
        <v>50</v>
      </c>
      <c r="G545" s="103">
        <v>75</v>
      </c>
      <c r="H545" s="106">
        <f t="shared" si="19"/>
        <v>3750</v>
      </c>
    </row>
    <row r="546" spans="1:8" s="81" customFormat="1" ht="23.25" x14ac:dyDescent="0.35">
      <c r="A546" s="103">
        <f t="shared" si="18"/>
        <v>456</v>
      </c>
      <c r="B546" s="104" t="s">
        <v>230</v>
      </c>
      <c r="C546" s="104" t="s">
        <v>943</v>
      </c>
      <c r="D546" s="110" t="s">
        <v>944</v>
      </c>
      <c r="E546" s="104" t="s">
        <v>703</v>
      </c>
      <c r="F546" s="106">
        <v>10000</v>
      </c>
      <c r="G546" s="103">
        <v>80</v>
      </c>
      <c r="H546" s="106">
        <f t="shared" si="19"/>
        <v>800000</v>
      </c>
    </row>
    <row r="547" spans="1:8" s="81" customFormat="1" ht="23.25" x14ac:dyDescent="0.35">
      <c r="A547" s="103">
        <f t="shared" si="18"/>
        <v>457</v>
      </c>
      <c r="B547" s="104" t="s">
        <v>246</v>
      </c>
      <c r="C547" s="104" t="s">
        <v>945</v>
      </c>
      <c r="D547" s="113">
        <v>1E-3</v>
      </c>
      <c r="E547" s="104" t="s">
        <v>248</v>
      </c>
      <c r="F547" s="106">
        <v>1000</v>
      </c>
      <c r="G547" s="103">
        <v>190</v>
      </c>
      <c r="H547" s="106">
        <f t="shared" si="19"/>
        <v>190000</v>
      </c>
    </row>
    <row r="548" spans="1:8" s="81" customFormat="1" ht="23.25" x14ac:dyDescent="0.35">
      <c r="A548" s="103">
        <f t="shared" si="18"/>
        <v>458</v>
      </c>
      <c r="B548" s="104" t="s">
        <v>551</v>
      </c>
      <c r="C548" s="104" t="s">
        <v>946</v>
      </c>
      <c r="D548" s="110" t="s">
        <v>947</v>
      </c>
      <c r="E548" s="104" t="s">
        <v>948</v>
      </c>
      <c r="F548" s="106">
        <v>1000</v>
      </c>
      <c r="G548" s="103">
        <v>950</v>
      </c>
      <c r="H548" s="106">
        <f t="shared" si="19"/>
        <v>950000</v>
      </c>
    </row>
    <row r="549" spans="1:8" s="81" customFormat="1" ht="40.5" x14ac:dyDescent="0.35">
      <c r="A549" s="103">
        <f t="shared" si="18"/>
        <v>459</v>
      </c>
      <c r="B549" s="104" t="s">
        <v>505</v>
      </c>
      <c r="C549" s="104" t="s">
        <v>949</v>
      </c>
      <c r="D549" s="110" t="s">
        <v>950</v>
      </c>
      <c r="E549" s="104" t="s">
        <v>951</v>
      </c>
      <c r="F549" s="106">
        <v>2000</v>
      </c>
      <c r="G549" s="103">
        <v>1965</v>
      </c>
      <c r="H549" s="106">
        <f t="shared" si="19"/>
        <v>3930000</v>
      </c>
    </row>
    <row r="550" spans="1:8" s="81" customFormat="1" ht="23.25" x14ac:dyDescent="0.35">
      <c r="A550" s="103">
        <f t="shared" si="18"/>
        <v>460</v>
      </c>
      <c r="B550" s="104" t="s">
        <v>230</v>
      </c>
      <c r="C550" s="104" t="s">
        <v>952</v>
      </c>
      <c r="D550" s="105" t="s">
        <v>270</v>
      </c>
      <c r="E550" s="104" t="s">
        <v>262</v>
      </c>
      <c r="F550" s="106">
        <v>1000</v>
      </c>
      <c r="G550" s="103">
        <v>100</v>
      </c>
      <c r="H550" s="106">
        <f t="shared" si="19"/>
        <v>100000</v>
      </c>
    </row>
    <row r="551" spans="1:8" s="81" customFormat="1" ht="23.25" x14ac:dyDescent="0.35">
      <c r="A551" s="103">
        <f t="shared" si="18"/>
        <v>461</v>
      </c>
      <c r="B551" s="104" t="s">
        <v>230</v>
      </c>
      <c r="C551" s="104" t="s">
        <v>952</v>
      </c>
      <c r="D551" s="105" t="s">
        <v>295</v>
      </c>
      <c r="E551" s="104" t="s">
        <v>262</v>
      </c>
      <c r="F551" s="103">
        <v>500</v>
      </c>
      <c r="G551" s="106">
        <v>3920</v>
      </c>
      <c r="H551" s="106">
        <f t="shared" si="19"/>
        <v>1960000</v>
      </c>
    </row>
    <row r="552" spans="1:8" s="81" customFormat="1" ht="23.25" x14ac:dyDescent="0.35">
      <c r="A552" s="103">
        <f t="shared" si="18"/>
        <v>462</v>
      </c>
      <c r="B552" s="104" t="s">
        <v>937</v>
      </c>
      <c r="C552" s="104" t="s">
        <v>940</v>
      </c>
      <c r="D552" s="113">
        <v>1E-3</v>
      </c>
      <c r="E552" s="104" t="s">
        <v>411</v>
      </c>
      <c r="F552" s="103">
        <v>500</v>
      </c>
      <c r="G552" s="103">
        <v>150</v>
      </c>
      <c r="H552" s="106">
        <f t="shared" si="19"/>
        <v>75000</v>
      </c>
    </row>
    <row r="553" spans="1:8" s="81" customFormat="1" ht="23.25" x14ac:dyDescent="0.35">
      <c r="A553" s="103">
        <f t="shared" si="18"/>
        <v>463</v>
      </c>
      <c r="B553" s="104" t="s">
        <v>551</v>
      </c>
      <c r="C553" s="104" t="s">
        <v>953</v>
      </c>
      <c r="D553" s="110" t="s">
        <v>947</v>
      </c>
      <c r="E553" s="104" t="s">
        <v>954</v>
      </c>
      <c r="F553" s="106">
        <v>1000</v>
      </c>
      <c r="G553" s="103">
        <v>780</v>
      </c>
      <c r="H553" s="106">
        <f t="shared" si="19"/>
        <v>780000</v>
      </c>
    </row>
    <row r="554" spans="1:8" s="81" customFormat="1" ht="23.25" x14ac:dyDescent="0.35">
      <c r="A554" s="103">
        <f t="shared" si="18"/>
        <v>464</v>
      </c>
      <c r="B554" s="104" t="s">
        <v>472</v>
      </c>
      <c r="C554" s="104" t="s">
        <v>940</v>
      </c>
      <c r="D554" s="113">
        <v>1E-3</v>
      </c>
      <c r="E554" s="104" t="s">
        <v>279</v>
      </c>
      <c r="F554" s="103">
        <v>500</v>
      </c>
      <c r="G554" s="103">
        <v>63</v>
      </c>
      <c r="H554" s="106">
        <f t="shared" si="19"/>
        <v>31500</v>
      </c>
    </row>
    <row r="555" spans="1:8" s="81" customFormat="1" ht="23.25" x14ac:dyDescent="0.35">
      <c r="A555" s="103">
        <f t="shared" si="18"/>
        <v>465</v>
      </c>
      <c r="B555" s="104" t="s">
        <v>472</v>
      </c>
      <c r="C555" s="104" t="s">
        <v>941</v>
      </c>
      <c r="D555" s="108">
        <v>5.0000000000000001E-4</v>
      </c>
      <c r="E555" s="104" t="s">
        <v>277</v>
      </c>
      <c r="F555" s="103">
        <v>50</v>
      </c>
      <c r="G555" s="103">
        <v>200</v>
      </c>
      <c r="H555" s="106">
        <f t="shared" si="19"/>
        <v>10000</v>
      </c>
    </row>
    <row r="556" spans="1:8" s="81" customFormat="1" ht="23.25" x14ac:dyDescent="0.35">
      <c r="A556" s="103">
        <f t="shared" si="18"/>
        <v>466</v>
      </c>
      <c r="B556" s="104" t="s">
        <v>253</v>
      </c>
      <c r="C556" s="104" t="s">
        <v>955</v>
      </c>
      <c r="D556" s="105" t="s">
        <v>331</v>
      </c>
      <c r="E556" s="104" t="s">
        <v>305</v>
      </c>
      <c r="F556" s="106">
        <v>1000</v>
      </c>
      <c r="G556" s="103">
        <v>40.4</v>
      </c>
      <c r="H556" s="106">
        <f t="shared" si="19"/>
        <v>40400</v>
      </c>
    </row>
    <row r="557" spans="1:8" s="81" customFormat="1" ht="23.25" x14ac:dyDescent="0.35">
      <c r="A557" s="103">
        <f t="shared" si="18"/>
        <v>467</v>
      </c>
      <c r="B557" s="104" t="s">
        <v>253</v>
      </c>
      <c r="C557" s="104" t="s">
        <v>956</v>
      </c>
      <c r="D557" s="110" t="s">
        <v>331</v>
      </c>
      <c r="E557" s="104" t="s">
        <v>368</v>
      </c>
      <c r="F557" s="106">
        <v>5000</v>
      </c>
      <c r="G557" s="106">
        <v>1500</v>
      </c>
      <c r="H557" s="106">
        <f t="shared" si="19"/>
        <v>7500000</v>
      </c>
    </row>
    <row r="558" spans="1:8" s="81" customFormat="1" ht="23.25" x14ac:dyDescent="0.35">
      <c r="A558" s="103">
        <f t="shared" si="18"/>
        <v>468</v>
      </c>
      <c r="B558" s="104" t="s">
        <v>306</v>
      </c>
      <c r="C558" s="104" t="s">
        <v>955</v>
      </c>
      <c r="D558" s="110" t="s">
        <v>550</v>
      </c>
      <c r="E558" s="104" t="s">
        <v>422</v>
      </c>
      <c r="F558" s="106">
        <v>1000</v>
      </c>
      <c r="G558" s="103">
        <v>220</v>
      </c>
      <c r="H558" s="106">
        <f t="shared" si="19"/>
        <v>220000</v>
      </c>
    </row>
    <row r="559" spans="1:8" s="81" customFormat="1" ht="23.25" x14ac:dyDescent="0.35">
      <c r="A559" s="103">
        <f t="shared" si="18"/>
        <v>469</v>
      </c>
      <c r="B559" s="104" t="s">
        <v>230</v>
      </c>
      <c r="C559" s="104" t="s">
        <v>957</v>
      </c>
      <c r="D559" s="105" t="s">
        <v>461</v>
      </c>
      <c r="E559" s="104" t="s">
        <v>316</v>
      </c>
      <c r="F559" s="103">
        <v>500</v>
      </c>
      <c r="G559" s="103">
        <v>135</v>
      </c>
      <c r="H559" s="106">
        <f t="shared" si="19"/>
        <v>67500</v>
      </c>
    </row>
    <row r="560" spans="1:8" s="81" customFormat="1" ht="23.25" x14ac:dyDescent="0.35">
      <c r="A560" s="103">
        <f t="shared" si="18"/>
        <v>470</v>
      </c>
      <c r="B560" s="104" t="s">
        <v>551</v>
      </c>
      <c r="C560" s="104" t="s">
        <v>957</v>
      </c>
      <c r="D560" s="110" t="s">
        <v>958</v>
      </c>
      <c r="E560" s="104" t="s">
        <v>959</v>
      </c>
      <c r="F560" s="106">
        <v>1000</v>
      </c>
      <c r="G560" s="103">
        <v>1000</v>
      </c>
      <c r="H560" s="106">
        <f t="shared" si="19"/>
        <v>1000000</v>
      </c>
    </row>
    <row r="561" spans="1:8" s="81" customFormat="1" ht="25.5" customHeight="1" x14ac:dyDescent="0.35">
      <c r="A561" s="162" t="s">
        <v>960</v>
      </c>
      <c r="B561" s="162"/>
      <c r="C561" s="162"/>
      <c r="D561" s="162"/>
      <c r="E561" s="162"/>
      <c r="F561" s="162"/>
      <c r="G561" s="162"/>
      <c r="H561" s="162"/>
    </row>
    <row r="562" spans="1:8" s="81" customFormat="1" ht="23.25" x14ac:dyDescent="0.35">
      <c r="A562" s="103">
        <f>A560+1</f>
        <v>471</v>
      </c>
      <c r="B562" s="104" t="s">
        <v>961</v>
      </c>
      <c r="C562" s="104" t="s">
        <v>962</v>
      </c>
      <c r="D562" s="108">
        <v>8.4000000000000005E-2</v>
      </c>
      <c r="E562" s="104" t="s">
        <v>675</v>
      </c>
      <c r="F562" s="106">
        <v>1000</v>
      </c>
      <c r="G562" s="103">
        <v>22</v>
      </c>
      <c r="H562" s="106">
        <f t="shared" si="19"/>
        <v>22000</v>
      </c>
    </row>
    <row r="563" spans="1:8" s="81" customFormat="1" ht="25.5" customHeight="1" x14ac:dyDescent="0.35">
      <c r="A563" s="162" t="s">
        <v>963</v>
      </c>
      <c r="B563" s="162"/>
      <c r="C563" s="162"/>
      <c r="D563" s="162"/>
      <c r="E563" s="162"/>
      <c r="F563" s="162"/>
      <c r="G563" s="162"/>
      <c r="H563" s="162"/>
    </row>
    <row r="564" spans="1:8" s="81" customFormat="1" ht="40.5" x14ac:dyDescent="0.35">
      <c r="A564" s="103">
        <f>A562+1</f>
        <v>472</v>
      </c>
      <c r="B564" s="104" t="s">
        <v>253</v>
      </c>
      <c r="C564" s="104" t="s">
        <v>964</v>
      </c>
      <c r="D564" s="105" t="s">
        <v>965</v>
      </c>
      <c r="E564" s="104" t="s">
        <v>305</v>
      </c>
      <c r="F564" s="106">
        <v>1000</v>
      </c>
      <c r="G564" s="103">
        <v>3</v>
      </c>
      <c r="H564" s="106">
        <f t="shared" si="19"/>
        <v>3000</v>
      </c>
    </row>
    <row r="565" spans="1:8" s="81" customFormat="1" ht="23.25" x14ac:dyDescent="0.35">
      <c r="A565" s="103">
        <f t="shared" si="18"/>
        <v>473</v>
      </c>
      <c r="B565" s="104" t="s">
        <v>253</v>
      </c>
      <c r="C565" s="104" t="s">
        <v>966</v>
      </c>
      <c r="D565" s="105" t="s">
        <v>967</v>
      </c>
      <c r="E565" s="104" t="s">
        <v>305</v>
      </c>
      <c r="F565" s="106">
        <v>1000</v>
      </c>
      <c r="G565" s="103">
        <v>4</v>
      </c>
      <c r="H565" s="106">
        <f t="shared" si="19"/>
        <v>4000</v>
      </c>
    </row>
    <row r="566" spans="1:8" s="81" customFormat="1" ht="23.25" x14ac:dyDescent="0.35">
      <c r="A566" s="103">
        <f t="shared" si="18"/>
        <v>474</v>
      </c>
      <c r="B566" s="104" t="s">
        <v>968</v>
      </c>
      <c r="C566" s="104" t="s">
        <v>966</v>
      </c>
      <c r="D566" s="105" t="s">
        <v>969</v>
      </c>
      <c r="E566" s="104" t="s">
        <v>248</v>
      </c>
      <c r="F566" s="106">
        <v>1000</v>
      </c>
      <c r="G566" s="103">
        <v>4</v>
      </c>
      <c r="H566" s="106">
        <f t="shared" si="19"/>
        <v>4000</v>
      </c>
    </row>
    <row r="567" spans="1:8" s="81" customFormat="1" ht="25.5" customHeight="1" x14ac:dyDescent="0.35">
      <c r="A567" s="162" t="s">
        <v>970</v>
      </c>
      <c r="B567" s="162"/>
      <c r="C567" s="162"/>
      <c r="D567" s="162"/>
      <c r="E567" s="162"/>
      <c r="F567" s="162"/>
      <c r="G567" s="162"/>
      <c r="H567" s="162"/>
    </row>
    <row r="568" spans="1:8" s="81" customFormat="1" ht="25.5" customHeight="1" x14ac:dyDescent="0.35">
      <c r="A568" s="103">
        <f>A566+1</f>
        <v>475</v>
      </c>
      <c r="B568" s="104" t="s">
        <v>274</v>
      </c>
      <c r="C568" s="104" t="s">
        <v>971</v>
      </c>
      <c r="D568" s="109">
        <v>0.05</v>
      </c>
      <c r="E568" s="104" t="s">
        <v>284</v>
      </c>
      <c r="F568" s="103">
        <v>500</v>
      </c>
      <c r="G568" s="103">
        <v>100</v>
      </c>
      <c r="H568" s="106">
        <f t="shared" si="19"/>
        <v>50000</v>
      </c>
    </row>
    <row r="569" spans="1:8" s="81" customFormat="1" ht="41.25" x14ac:dyDescent="0.35">
      <c r="A569" s="103">
        <f t="shared" si="18"/>
        <v>476</v>
      </c>
      <c r="B569" s="104" t="s">
        <v>937</v>
      </c>
      <c r="C569" s="104" t="s">
        <v>972</v>
      </c>
      <c r="D569" s="110" t="s">
        <v>973</v>
      </c>
      <c r="E569" s="104" t="s">
        <v>308</v>
      </c>
      <c r="F569" s="106">
        <v>2000</v>
      </c>
      <c r="G569" s="103">
        <v>250</v>
      </c>
      <c r="H569" s="106">
        <f t="shared" si="19"/>
        <v>500000</v>
      </c>
    </row>
    <row r="570" spans="1:8" s="81" customFormat="1" ht="23.25" x14ac:dyDescent="0.35">
      <c r="A570" s="103">
        <f t="shared" si="18"/>
        <v>477</v>
      </c>
      <c r="B570" s="104" t="s">
        <v>937</v>
      </c>
      <c r="C570" s="104" t="s">
        <v>971</v>
      </c>
      <c r="D570" s="109">
        <v>0.05</v>
      </c>
      <c r="E570" s="104" t="s">
        <v>422</v>
      </c>
      <c r="F570" s="106">
        <v>2000</v>
      </c>
      <c r="G570" s="103">
        <v>10</v>
      </c>
      <c r="H570" s="106">
        <f t="shared" si="19"/>
        <v>20000</v>
      </c>
    </row>
    <row r="571" spans="1:8" s="81" customFormat="1" ht="25.5" customHeight="1" x14ac:dyDescent="0.35">
      <c r="A571" s="162" t="s">
        <v>974</v>
      </c>
      <c r="B571" s="162"/>
      <c r="C571" s="162"/>
      <c r="D571" s="162"/>
      <c r="E571" s="162"/>
      <c r="F571" s="162"/>
      <c r="G571" s="162"/>
      <c r="H571" s="162"/>
    </row>
    <row r="572" spans="1:8" s="81" customFormat="1" ht="24" thickBot="1" x14ac:dyDescent="0.4">
      <c r="A572" s="103">
        <f>A570+1</f>
        <v>478</v>
      </c>
      <c r="B572" s="117" t="s">
        <v>230</v>
      </c>
      <c r="C572" s="117" t="s">
        <v>975</v>
      </c>
      <c r="D572" s="118" t="s">
        <v>976</v>
      </c>
      <c r="E572" s="117" t="s">
        <v>504</v>
      </c>
      <c r="F572" s="119">
        <v>2000</v>
      </c>
      <c r="G572" s="120">
        <v>30</v>
      </c>
      <c r="H572" s="119">
        <f t="shared" si="19"/>
        <v>60000</v>
      </c>
    </row>
    <row r="573" spans="1:8" s="90" customFormat="1" ht="31.5" thickTop="1" thickBot="1" x14ac:dyDescent="0.45">
      <c r="A573" s="84"/>
      <c r="B573" s="85"/>
      <c r="C573" s="86"/>
      <c r="D573" s="87"/>
      <c r="E573" s="88"/>
      <c r="F573" s="89"/>
      <c r="G573" s="89"/>
      <c r="H573" s="89"/>
    </row>
    <row r="574" spans="1:8" ht="30.75" thickBot="1" x14ac:dyDescent="0.45">
      <c r="G574" s="96" t="s">
        <v>977</v>
      </c>
      <c r="H574" s="97">
        <f>SUM(H9:H572)</f>
        <v>88366052</v>
      </c>
    </row>
    <row r="577" spans="2:7" s="98" customFormat="1" ht="31.5" hidden="1" x14ac:dyDescent="0.5">
      <c r="B577" s="99"/>
      <c r="C577" s="100" t="s">
        <v>197</v>
      </c>
      <c r="E577" s="101" t="s">
        <v>198</v>
      </c>
      <c r="G577" s="101" t="s">
        <v>199</v>
      </c>
    </row>
    <row r="578" spans="2:7" s="98" customFormat="1" ht="31.5" hidden="1" x14ac:dyDescent="0.5">
      <c r="B578" s="99"/>
      <c r="C578" s="100" t="s">
        <v>201</v>
      </c>
      <c r="E578" s="101" t="s">
        <v>202</v>
      </c>
      <c r="G578" s="101" t="s">
        <v>203</v>
      </c>
    </row>
  </sheetData>
  <mergeCells count="91">
    <mergeCell ref="A571:H571"/>
    <mergeCell ref="A508:H508"/>
    <mergeCell ref="A510:H510"/>
    <mergeCell ref="A512:H512"/>
    <mergeCell ref="A516:H516"/>
    <mergeCell ref="A520:H520"/>
    <mergeCell ref="A527:H527"/>
    <mergeCell ref="A536:H536"/>
    <mergeCell ref="A538:H538"/>
    <mergeCell ref="A561:H561"/>
    <mergeCell ref="A563:H563"/>
    <mergeCell ref="A567:H567"/>
    <mergeCell ref="A505:H505"/>
    <mergeCell ref="A436:H436"/>
    <mergeCell ref="A441:H441"/>
    <mergeCell ref="A466:H466"/>
    <mergeCell ref="A470:H470"/>
    <mergeCell ref="A472:H472"/>
    <mergeCell ref="A478:H478"/>
    <mergeCell ref="A488:H488"/>
    <mergeCell ref="A493:H493"/>
    <mergeCell ref="A499:H499"/>
    <mergeCell ref="A501:H501"/>
    <mergeCell ref="A503:H503"/>
    <mergeCell ref="A429:H429"/>
    <mergeCell ref="A369:H369"/>
    <mergeCell ref="A375:H375"/>
    <mergeCell ref="B378:H378"/>
    <mergeCell ref="A383:H383"/>
    <mergeCell ref="A398:H398"/>
    <mergeCell ref="A401:H401"/>
    <mergeCell ref="A404:H404"/>
    <mergeCell ref="A407:H407"/>
    <mergeCell ref="A409:H409"/>
    <mergeCell ref="A411:H411"/>
    <mergeCell ref="A414:H414"/>
    <mergeCell ref="A364:H364"/>
    <mergeCell ref="A299:H299"/>
    <mergeCell ref="A302:H302"/>
    <mergeCell ref="A309:H309"/>
    <mergeCell ref="A315:H315"/>
    <mergeCell ref="A331:H331"/>
    <mergeCell ref="A336:H336"/>
    <mergeCell ref="A341:H341"/>
    <mergeCell ref="A348:H348"/>
    <mergeCell ref="A351:H351"/>
    <mergeCell ref="A353:H353"/>
    <mergeCell ref="A357:H357"/>
    <mergeCell ref="A296:H296"/>
    <mergeCell ref="A193:H193"/>
    <mergeCell ref="A203:H203"/>
    <mergeCell ref="A206:H206"/>
    <mergeCell ref="A217:H217"/>
    <mergeCell ref="A233:H233"/>
    <mergeCell ref="A236:H236"/>
    <mergeCell ref="A273:H273"/>
    <mergeCell ref="A280:H280"/>
    <mergeCell ref="A284:H284"/>
    <mergeCell ref="A289:H289"/>
    <mergeCell ref="A291:H291"/>
    <mergeCell ref="A189:H189"/>
    <mergeCell ref="A145:H145"/>
    <mergeCell ref="A147:H147"/>
    <mergeCell ref="A151:H151"/>
    <mergeCell ref="A154:H154"/>
    <mergeCell ref="A164:H164"/>
    <mergeCell ref="A169:H169"/>
    <mergeCell ref="A175:H175"/>
    <mergeCell ref="A178:H178"/>
    <mergeCell ref="A180:H180"/>
    <mergeCell ref="A184:H184"/>
    <mergeCell ref="A186:H186"/>
    <mergeCell ref="A128:H128"/>
    <mergeCell ref="A15:H15"/>
    <mergeCell ref="A19:H19"/>
    <mergeCell ref="A35:H35"/>
    <mergeCell ref="A57:H57"/>
    <mergeCell ref="A62:H62"/>
    <mergeCell ref="A65:H65"/>
    <mergeCell ref="A69:H69"/>
    <mergeCell ref="A86:H86"/>
    <mergeCell ref="A91:H91"/>
    <mergeCell ref="A104:H104"/>
    <mergeCell ref="A120:H120"/>
    <mergeCell ref="A8:H8"/>
    <mergeCell ref="A1:H1"/>
    <mergeCell ref="A2:H2"/>
    <mergeCell ref="A3:H3"/>
    <mergeCell ref="A4:H4"/>
    <mergeCell ref="A5:H5"/>
    <mergeCell ref="A7:H7"/>
  </mergeCells>
  <pageMargins left="0.7" right="0.7" top="0.75" bottom="0.75" header="0.3" footer="0.3"/>
  <pageSetup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view="pageBreakPreview" topLeftCell="A3" zoomScaleNormal="100" zoomScaleSheetLayoutView="100" workbookViewId="0">
      <selection activeCell="A13" sqref="A13:F13"/>
    </sheetView>
  </sheetViews>
  <sheetFormatPr defaultRowHeight="27" x14ac:dyDescent="0.35"/>
  <cols>
    <col min="1" max="1" width="9.5703125" style="31" bestFit="1" customWidth="1"/>
    <col min="2" max="2" width="63.7109375" style="31" bestFit="1" customWidth="1"/>
    <col min="3" max="3" width="30.42578125" style="31" hidden="1" customWidth="1"/>
    <col min="4" max="4" width="49.85546875" style="48" hidden="1" customWidth="1"/>
    <col min="5" max="5" width="27.85546875" style="31" bestFit="1" customWidth="1"/>
    <col min="6" max="6" width="28" style="31" bestFit="1" customWidth="1"/>
    <col min="7" max="7" width="25.140625" style="31" bestFit="1" customWidth="1"/>
    <col min="8" max="8" width="19.42578125" style="31" hidden="1" customWidth="1"/>
    <col min="9" max="9" width="9.140625" style="31"/>
    <col min="10" max="12" width="0" style="31" hidden="1" customWidth="1"/>
    <col min="13" max="16384" width="9.140625" style="31"/>
  </cols>
  <sheetData>
    <row r="1" spans="1:12" s="1" customFormat="1" ht="31.5" customHeight="1" x14ac:dyDescent="0.4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</row>
    <row r="2" spans="1:12" s="1" customFormat="1" ht="42" customHeight="1" x14ac:dyDescent="0.4">
      <c r="A2" s="174" t="s">
        <v>1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</row>
    <row r="3" spans="1:12" s="1" customFormat="1" ht="30" x14ac:dyDescent="0.4">
      <c r="A3" s="175" t="s">
        <v>2</v>
      </c>
      <c r="B3" s="176"/>
      <c r="C3" s="176"/>
      <c r="D3" s="176"/>
      <c r="E3" s="176"/>
      <c r="F3" s="176"/>
      <c r="G3" s="176"/>
      <c r="H3" s="176"/>
    </row>
    <row r="4" spans="1:12" s="1" customFormat="1" ht="30" x14ac:dyDescent="0.4">
      <c r="A4" s="143" t="s">
        <v>3</v>
      </c>
      <c r="B4" s="144"/>
      <c r="C4" s="144"/>
      <c r="D4" s="144"/>
      <c r="E4" s="144"/>
      <c r="F4" s="144"/>
      <c r="G4" s="144"/>
      <c r="H4" s="144"/>
    </row>
    <row r="5" spans="1:12" s="1" customFormat="1" ht="30" x14ac:dyDescent="0.4">
      <c r="A5" s="143" t="s">
        <v>4</v>
      </c>
      <c r="B5" s="144"/>
      <c r="C5" s="144"/>
      <c r="D5" s="144"/>
      <c r="E5" s="144"/>
      <c r="F5" s="144"/>
      <c r="G5" s="144"/>
      <c r="H5" s="144"/>
    </row>
    <row r="7" spans="1:12" s="4" customFormat="1" ht="54.75" customHeight="1" x14ac:dyDescent="0.25">
      <c r="A7" s="2" t="s">
        <v>5</v>
      </c>
      <c r="B7" s="3" t="s">
        <v>6</v>
      </c>
      <c r="C7" s="3" t="s">
        <v>7</v>
      </c>
      <c r="D7" s="49" t="s">
        <v>208</v>
      </c>
      <c r="E7" s="2" t="s">
        <v>8</v>
      </c>
      <c r="F7" s="2" t="s">
        <v>9</v>
      </c>
      <c r="G7" s="2" t="s">
        <v>10</v>
      </c>
      <c r="H7" s="2" t="s">
        <v>11</v>
      </c>
      <c r="J7" s="4" t="s">
        <v>12</v>
      </c>
      <c r="K7" s="4">
        <v>20</v>
      </c>
      <c r="L7" s="4" t="s">
        <v>13</v>
      </c>
    </row>
    <row r="8" spans="1:12" s="4" customFormat="1" ht="54.75" customHeight="1" x14ac:dyDescent="0.25">
      <c r="A8" s="177" t="s">
        <v>214</v>
      </c>
      <c r="B8" s="178"/>
      <c r="C8" s="178"/>
      <c r="D8" s="178"/>
      <c r="E8" s="178"/>
      <c r="F8" s="178"/>
      <c r="G8" s="179"/>
      <c r="H8" s="2"/>
    </row>
    <row r="9" spans="1:12" s="11" customFormat="1" x14ac:dyDescent="0.35">
      <c r="A9" s="5">
        <v>1</v>
      </c>
      <c r="B9" s="6" t="s">
        <v>130</v>
      </c>
      <c r="C9" s="5"/>
      <c r="D9" s="48"/>
      <c r="E9" s="7">
        <v>5000</v>
      </c>
      <c r="F9" s="8">
        <v>200</v>
      </c>
      <c r="G9" s="9">
        <f>F9*E9</f>
        <v>1000000</v>
      </c>
      <c r="H9" s="10"/>
      <c r="J9" s="12"/>
    </row>
    <row r="10" spans="1:12" s="11" customFormat="1" x14ac:dyDescent="0.35">
      <c r="A10" s="5">
        <f>A9+1</f>
        <v>2</v>
      </c>
      <c r="B10" s="6" t="s">
        <v>131</v>
      </c>
      <c r="C10" s="5"/>
      <c r="D10" s="48"/>
      <c r="E10" s="7">
        <v>5000</v>
      </c>
      <c r="F10" s="8">
        <v>50</v>
      </c>
      <c r="G10" s="9">
        <f>F10*E10</f>
        <v>250000</v>
      </c>
      <c r="H10" s="10"/>
      <c r="J10" s="12"/>
    </row>
    <row r="11" spans="1:12" s="11" customFormat="1" x14ac:dyDescent="0.35">
      <c r="A11" s="5">
        <f>A10+1</f>
        <v>3</v>
      </c>
      <c r="B11" s="6" t="s">
        <v>158</v>
      </c>
      <c r="C11" s="5"/>
      <c r="D11" s="48"/>
      <c r="E11" s="7">
        <v>5000</v>
      </c>
      <c r="F11" s="8">
        <v>30</v>
      </c>
      <c r="G11" s="9">
        <f>F11*E11</f>
        <v>150000</v>
      </c>
      <c r="H11" s="10"/>
      <c r="J11" s="12"/>
    </row>
    <row r="12" spans="1:12" s="11" customFormat="1" x14ac:dyDescent="0.25">
      <c r="A12" s="42">
        <f>A11+1</f>
        <v>4</v>
      </c>
      <c r="B12" s="43" t="s">
        <v>179</v>
      </c>
      <c r="C12" s="42"/>
      <c r="D12" s="52"/>
      <c r="E12" s="44">
        <v>500</v>
      </c>
      <c r="F12" s="8">
        <v>250</v>
      </c>
      <c r="G12" s="9">
        <f>F12*E12</f>
        <v>125000</v>
      </c>
      <c r="H12" s="10"/>
      <c r="J12" s="12"/>
    </row>
    <row r="13" spans="1:12" ht="27.75" x14ac:dyDescent="0.3">
      <c r="A13" s="180" t="s">
        <v>977</v>
      </c>
      <c r="B13" s="181"/>
      <c r="C13" s="181"/>
      <c r="D13" s="181"/>
      <c r="E13" s="181"/>
      <c r="F13" s="182"/>
      <c r="G13" s="65">
        <f>SUM(G9:G12)</f>
        <v>1525000</v>
      </c>
    </row>
    <row r="16" spans="1:12" s="47" customFormat="1" hidden="1" x14ac:dyDescent="0.35">
      <c r="B16" s="47" t="s">
        <v>196</v>
      </c>
      <c r="D16" s="48"/>
      <c r="E16" s="147" t="s">
        <v>197</v>
      </c>
      <c r="F16" s="147"/>
      <c r="G16" s="47" t="s">
        <v>198</v>
      </c>
      <c r="H16" s="47" t="s">
        <v>199</v>
      </c>
    </row>
    <row r="17" spans="2:8" s="46" customFormat="1" hidden="1" x14ac:dyDescent="0.35">
      <c r="B17" s="46" t="s">
        <v>200</v>
      </c>
      <c r="D17" s="48"/>
      <c r="E17" s="138" t="s">
        <v>201</v>
      </c>
      <c r="F17" s="138"/>
      <c r="G17" s="46" t="s">
        <v>202</v>
      </c>
      <c r="H17" s="46" t="s">
        <v>203</v>
      </c>
    </row>
  </sheetData>
  <autoFilter ref="A7:L12"/>
  <mergeCells count="9">
    <mergeCell ref="E16:F16"/>
    <mergeCell ref="E17:F17"/>
    <mergeCell ref="A1:K1"/>
    <mergeCell ref="A2:K2"/>
    <mergeCell ref="A3:H3"/>
    <mergeCell ref="A4:H4"/>
    <mergeCell ref="A5:H5"/>
    <mergeCell ref="A8:G8"/>
    <mergeCell ref="A13:F13"/>
  </mergeCells>
  <pageMargins left="0.7" right="0.7" top="0.75" bottom="0.75" header="0.3" footer="0.3"/>
  <pageSetup scale="53" orientation="portrait" r:id="rId1"/>
  <rowBreaks count="1" manualBreakCount="1">
    <brk id="15" max="7" man="1"/>
  </rowBreaks>
  <colBreaks count="1" manualBreakCount="1">
    <brk id="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view="pageBreakPreview" topLeftCell="A20" zoomScaleNormal="100" zoomScaleSheetLayoutView="100" workbookViewId="0">
      <selection activeCell="F33" sqref="F33"/>
    </sheetView>
  </sheetViews>
  <sheetFormatPr defaultRowHeight="27" x14ac:dyDescent="0.35"/>
  <cols>
    <col min="1" max="1" width="9.5703125" style="31" bestFit="1" customWidth="1"/>
    <col min="2" max="2" width="63.7109375" style="31" bestFit="1" customWidth="1"/>
    <col min="3" max="3" width="30.42578125" style="31" hidden="1" customWidth="1"/>
    <col min="4" max="4" width="49.85546875" style="48" hidden="1" customWidth="1"/>
    <col min="5" max="5" width="27.85546875" style="31" bestFit="1" customWidth="1"/>
    <col min="6" max="6" width="28" style="31" bestFit="1" customWidth="1"/>
    <col min="7" max="7" width="25.140625" style="31" bestFit="1" customWidth="1"/>
    <col min="8" max="8" width="19.42578125" style="31" hidden="1" customWidth="1"/>
    <col min="9" max="11" width="0" style="31" hidden="1" customWidth="1"/>
    <col min="12" max="16384" width="9.140625" style="31"/>
  </cols>
  <sheetData>
    <row r="1" spans="1:11" s="1" customFormat="1" ht="31.5" customHeight="1" x14ac:dyDescent="0.4">
      <c r="A1" s="190" t="s">
        <v>0</v>
      </c>
      <c r="B1" s="190"/>
      <c r="C1" s="190"/>
      <c r="D1" s="190"/>
      <c r="E1" s="190"/>
      <c r="F1" s="190"/>
      <c r="G1" s="190"/>
      <c r="H1" s="190"/>
      <c r="I1" s="190"/>
      <c r="J1" s="190"/>
    </row>
    <row r="2" spans="1:11" s="1" customFormat="1" ht="42" customHeight="1" x14ac:dyDescent="0.4">
      <c r="A2" s="191" t="s">
        <v>1</v>
      </c>
      <c r="B2" s="191"/>
      <c r="C2" s="191"/>
      <c r="D2" s="191"/>
      <c r="E2" s="191"/>
      <c r="F2" s="191"/>
      <c r="G2" s="191"/>
      <c r="H2" s="191"/>
      <c r="I2" s="191"/>
      <c r="J2" s="191"/>
    </row>
    <row r="3" spans="1:11" s="1" customFormat="1" ht="30" x14ac:dyDescent="0.4">
      <c r="A3" s="192" t="s">
        <v>2</v>
      </c>
      <c r="B3" s="192"/>
      <c r="C3" s="192"/>
      <c r="D3" s="192"/>
      <c r="E3" s="192"/>
      <c r="F3" s="192"/>
      <c r="G3" s="192"/>
      <c r="H3" s="192"/>
      <c r="I3" s="57"/>
      <c r="J3" s="57"/>
    </row>
    <row r="4" spans="1:11" s="1" customFormat="1" ht="30" x14ac:dyDescent="0.4">
      <c r="A4" s="191" t="s">
        <v>3</v>
      </c>
      <c r="B4" s="191"/>
      <c r="C4" s="191"/>
      <c r="D4" s="191"/>
      <c r="E4" s="191"/>
      <c r="F4" s="191"/>
      <c r="G4" s="191"/>
      <c r="H4" s="191"/>
      <c r="I4" s="57"/>
      <c r="J4" s="57"/>
    </row>
    <row r="5" spans="1:11" s="1" customFormat="1" ht="30" x14ac:dyDescent="0.4">
      <c r="A5" s="191" t="s">
        <v>4</v>
      </c>
      <c r="B5" s="191"/>
      <c r="C5" s="191"/>
      <c r="D5" s="191"/>
      <c r="E5" s="191"/>
      <c r="F5" s="191"/>
      <c r="G5" s="191"/>
      <c r="H5" s="191"/>
      <c r="I5" s="57"/>
      <c r="J5" s="57"/>
    </row>
    <row r="6" spans="1:11" ht="27" customHeight="1" x14ac:dyDescent="0.3">
      <c r="A6" s="184"/>
      <c r="B6" s="185"/>
      <c r="C6" s="185"/>
      <c r="D6" s="185"/>
      <c r="E6" s="185"/>
      <c r="F6" s="185"/>
      <c r="G6" s="186"/>
      <c r="H6" s="56"/>
      <c r="I6" s="56"/>
      <c r="J6" s="56"/>
    </row>
    <row r="7" spans="1:11" s="4" customFormat="1" ht="54.75" customHeight="1" x14ac:dyDescent="0.25">
      <c r="A7" s="2" t="s">
        <v>5</v>
      </c>
      <c r="B7" s="3" t="s">
        <v>6</v>
      </c>
      <c r="C7" s="3" t="s">
        <v>7</v>
      </c>
      <c r="D7" s="49" t="s">
        <v>208</v>
      </c>
      <c r="E7" s="2" t="s">
        <v>8</v>
      </c>
      <c r="F7" s="2" t="s">
        <v>9</v>
      </c>
      <c r="G7" s="2" t="s">
        <v>10</v>
      </c>
      <c r="H7" s="2" t="s">
        <v>11</v>
      </c>
      <c r="I7" s="58" t="s">
        <v>12</v>
      </c>
      <c r="J7" s="58">
        <v>20</v>
      </c>
      <c r="K7" s="4" t="s">
        <v>13</v>
      </c>
    </row>
    <row r="8" spans="1:11" s="11" customFormat="1" ht="27.75" x14ac:dyDescent="0.4">
      <c r="A8" s="187" t="s">
        <v>215</v>
      </c>
      <c r="B8" s="188"/>
      <c r="C8" s="188"/>
      <c r="D8" s="188"/>
      <c r="E8" s="188"/>
      <c r="F8" s="188"/>
      <c r="G8" s="189"/>
      <c r="H8" s="10"/>
      <c r="I8" s="12"/>
      <c r="J8" s="16"/>
    </row>
    <row r="9" spans="1:11" s="11" customFormat="1" x14ac:dyDescent="0.25">
      <c r="A9" s="5">
        <f>A6+1</f>
        <v>1</v>
      </c>
      <c r="B9" s="13" t="s">
        <v>15</v>
      </c>
      <c r="C9" s="5">
        <v>407</v>
      </c>
      <c r="E9" s="7">
        <v>3000</v>
      </c>
      <c r="F9" s="8">
        <v>74.400000000000006</v>
      </c>
      <c r="G9" s="9">
        <f t="shared" ref="G9:G30" si="0">F9*E9</f>
        <v>223200.00000000003</v>
      </c>
      <c r="H9" s="10"/>
      <c r="I9" s="14">
        <v>62</v>
      </c>
      <c r="J9" s="16">
        <f t="shared" ref="J9:J14" si="1">I9*20%</f>
        <v>12.4</v>
      </c>
      <c r="K9" s="11">
        <f t="shared" ref="K9:K14" si="2">I9+J9</f>
        <v>74.400000000000006</v>
      </c>
    </row>
    <row r="10" spans="1:11" s="11" customFormat="1" x14ac:dyDescent="0.35">
      <c r="A10" s="5">
        <f t="shared" ref="A10:A30" si="3">A9+1</f>
        <v>2</v>
      </c>
      <c r="B10" s="17" t="s">
        <v>40</v>
      </c>
      <c r="C10" s="5">
        <v>127</v>
      </c>
      <c r="D10" s="48" t="s">
        <v>209</v>
      </c>
      <c r="E10" s="7">
        <v>350</v>
      </c>
      <c r="F10" s="8">
        <v>19.992000000000001</v>
      </c>
      <c r="G10" s="9">
        <f t="shared" si="0"/>
        <v>6997.2000000000007</v>
      </c>
      <c r="H10" s="10"/>
      <c r="I10" s="14">
        <v>16.66</v>
      </c>
      <c r="J10" s="16">
        <f t="shared" si="1"/>
        <v>3.3320000000000003</v>
      </c>
      <c r="K10" s="11">
        <f t="shared" si="2"/>
        <v>19.992000000000001</v>
      </c>
    </row>
    <row r="11" spans="1:11" s="11" customFormat="1" x14ac:dyDescent="0.35">
      <c r="A11" s="5">
        <f t="shared" si="3"/>
        <v>3</v>
      </c>
      <c r="B11" s="17" t="s">
        <v>41</v>
      </c>
      <c r="C11" s="5">
        <v>26</v>
      </c>
      <c r="D11" s="48" t="s">
        <v>209</v>
      </c>
      <c r="E11" s="7">
        <v>200</v>
      </c>
      <c r="F11" s="8">
        <v>78</v>
      </c>
      <c r="G11" s="9">
        <f t="shared" si="0"/>
        <v>15600</v>
      </c>
      <c r="H11" s="10"/>
      <c r="I11" s="14">
        <v>65</v>
      </c>
      <c r="J11" s="16">
        <f t="shared" si="1"/>
        <v>13</v>
      </c>
      <c r="K11" s="11">
        <f t="shared" si="2"/>
        <v>78</v>
      </c>
    </row>
    <row r="12" spans="1:11" s="11" customFormat="1" x14ac:dyDescent="0.35">
      <c r="A12" s="5">
        <f t="shared" si="3"/>
        <v>4</v>
      </c>
      <c r="B12" s="17" t="s">
        <v>42</v>
      </c>
      <c r="C12" s="5">
        <v>88</v>
      </c>
      <c r="D12" s="48" t="s">
        <v>209</v>
      </c>
      <c r="E12" s="7">
        <v>500</v>
      </c>
      <c r="F12" s="8">
        <v>90</v>
      </c>
      <c r="G12" s="9">
        <f t="shared" si="0"/>
        <v>45000</v>
      </c>
      <c r="H12" s="10"/>
      <c r="I12" s="14">
        <v>75</v>
      </c>
      <c r="J12" s="16">
        <f t="shared" si="1"/>
        <v>15</v>
      </c>
      <c r="K12" s="11">
        <f t="shared" si="2"/>
        <v>90</v>
      </c>
    </row>
    <row r="13" spans="1:11" s="11" customFormat="1" x14ac:dyDescent="0.35">
      <c r="A13" s="5">
        <f t="shared" si="3"/>
        <v>5</v>
      </c>
      <c r="B13" s="17" t="s">
        <v>43</v>
      </c>
      <c r="C13" s="5">
        <v>7</v>
      </c>
      <c r="D13" s="48" t="s">
        <v>209</v>
      </c>
      <c r="E13" s="7">
        <v>500</v>
      </c>
      <c r="F13" s="8">
        <v>300</v>
      </c>
      <c r="G13" s="9">
        <f t="shared" si="0"/>
        <v>150000</v>
      </c>
      <c r="H13" s="10"/>
      <c r="I13" s="15">
        <v>250</v>
      </c>
      <c r="J13" s="16">
        <f t="shared" si="1"/>
        <v>50</v>
      </c>
      <c r="K13" s="11">
        <f t="shared" si="2"/>
        <v>300</v>
      </c>
    </row>
    <row r="14" spans="1:11" s="11" customFormat="1" x14ac:dyDescent="0.35">
      <c r="A14" s="5">
        <f t="shared" si="3"/>
        <v>6</v>
      </c>
      <c r="B14" s="6" t="s">
        <v>59</v>
      </c>
      <c r="C14" s="5">
        <v>24</v>
      </c>
      <c r="D14" s="48" t="s">
        <v>209</v>
      </c>
      <c r="E14" s="7">
        <v>1000</v>
      </c>
      <c r="F14" s="8">
        <v>9.6</v>
      </c>
      <c r="G14" s="9">
        <f t="shared" si="0"/>
        <v>9600</v>
      </c>
      <c r="H14" s="10"/>
      <c r="I14" s="16">
        <v>8</v>
      </c>
      <c r="J14" s="16">
        <f t="shared" si="1"/>
        <v>1.6</v>
      </c>
      <c r="K14" s="11">
        <f t="shared" si="2"/>
        <v>9.6</v>
      </c>
    </row>
    <row r="15" spans="1:11" s="11" customFormat="1" x14ac:dyDescent="0.35">
      <c r="A15" s="5">
        <f t="shared" si="3"/>
        <v>7</v>
      </c>
      <c r="B15" s="17" t="s">
        <v>60</v>
      </c>
      <c r="C15" s="5"/>
      <c r="D15" s="48" t="s">
        <v>209</v>
      </c>
      <c r="E15" s="7">
        <v>250</v>
      </c>
      <c r="F15" s="8">
        <v>20</v>
      </c>
      <c r="G15" s="9">
        <f t="shared" si="0"/>
        <v>5000</v>
      </c>
      <c r="H15" s="10"/>
      <c r="I15" s="12"/>
      <c r="J15" s="16"/>
    </row>
    <row r="16" spans="1:11" s="11" customFormat="1" x14ac:dyDescent="0.35">
      <c r="A16" s="5">
        <f t="shared" si="3"/>
        <v>8</v>
      </c>
      <c r="B16" s="17" t="s">
        <v>61</v>
      </c>
      <c r="C16" s="5"/>
      <c r="D16" s="48" t="s">
        <v>209</v>
      </c>
      <c r="E16" s="7">
        <v>250</v>
      </c>
      <c r="F16" s="8">
        <v>30</v>
      </c>
      <c r="G16" s="9">
        <f t="shared" si="0"/>
        <v>7500</v>
      </c>
      <c r="H16" s="10"/>
      <c r="I16" s="12"/>
      <c r="J16" s="16"/>
    </row>
    <row r="17" spans="1:11" s="11" customFormat="1" x14ac:dyDescent="0.35">
      <c r="A17" s="5">
        <f t="shared" si="3"/>
        <v>9</v>
      </c>
      <c r="B17" s="17" t="s">
        <v>62</v>
      </c>
      <c r="C17" s="5">
        <v>669</v>
      </c>
      <c r="D17" s="48" t="s">
        <v>209</v>
      </c>
      <c r="E17" s="7">
        <v>1000</v>
      </c>
      <c r="F17" s="8">
        <v>237.6</v>
      </c>
      <c r="G17" s="9">
        <f t="shared" si="0"/>
        <v>237600</v>
      </c>
      <c r="H17" s="10"/>
      <c r="I17" s="14">
        <v>198</v>
      </c>
      <c r="J17" s="16">
        <f>I17*20%</f>
        <v>39.6</v>
      </c>
      <c r="K17" s="11">
        <f>I17+J17</f>
        <v>237.6</v>
      </c>
    </row>
    <row r="18" spans="1:11" s="11" customFormat="1" ht="27" customHeight="1" x14ac:dyDescent="0.35">
      <c r="A18" s="5">
        <f t="shared" si="3"/>
        <v>10</v>
      </c>
      <c r="B18" s="13" t="s">
        <v>63</v>
      </c>
      <c r="C18" s="5">
        <v>221</v>
      </c>
      <c r="D18" s="48" t="s">
        <v>209</v>
      </c>
      <c r="E18" s="7">
        <v>1200</v>
      </c>
      <c r="F18" s="8">
        <v>84</v>
      </c>
      <c r="G18" s="9">
        <f t="shared" si="0"/>
        <v>100800</v>
      </c>
      <c r="H18" s="10"/>
      <c r="I18" s="18">
        <v>70</v>
      </c>
      <c r="J18" s="16">
        <f>I18*20%</f>
        <v>14</v>
      </c>
      <c r="K18" s="11">
        <f>I18+J18</f>
        <v>84</v>
      </c>
    </row>
    <row r="19" spans="1:11" s="11" customFormat="1" x14ac:dyDescent="0.35">
      <c r="A19" s="5">
        <f t="shared" si="3"/>
        <v>11</v>
      </c>
      <c r="B19" s="13" t="s">
        <v>64</v>
      </c>
      <c r="C19" s="5">
        <v>101</v>
      </c>
      <c r="D19" s="48" t="s">
        <v>209</v>
      </c>
      <c r="E19" s="7">
        <v>1500</v>
      </c>
      <c r="F19" s="8">
        <v>96</v>
      </c>
      <c r="G19" s="9">
        <f t="shared" si="0"/>
        <v>144000</v>
      </c>
      <c r="H19" s="10"/>
      <c r="I19" s="18">
        <v>80</v>
      </c>
      <c r="J19" s="16">
        <f>I19*20%</f>
        <v>16</v>
      </c>
      <c r="K19" s="11">
        <f>I19+J19</f>
        <v>96</v>
      </c>
    </row>
    <row r="20" spans="1:11" s="11" customFormat="1" x14ac:dyDescent="0.35">
      <c r="A20" s="5">
        <f t="shared" si="3"/>
        <v>12</v>
      </c>
      <c r="B20" s="17" t="s">
        <v>112</v>
      </c>
      <c r="C20" s="5">
        <v>89</v>
      </c>
      <c r="D20" s="48" t="s">
        <v>209</v>
      </c>
      <c r="E20" s="7">
        <v>1000</v>
      </c>
      <c r="F20" s="8">
        <v>52.8</v>
      </c>
      <c r="G20" s="9">
        <f t="shared" si="0"/>
        <v>52800</v>
      </c>
      <c r="H20" s="10"/>
      <c r="I20" s="14">
        <v>44</v>
      </c>
      <c r="J20" s="16">
        <f>I20*20%</f>
        <v>8.8000000000000007</v>
      </c>
      <c r="K20" s="11">
        <f>I20+J20</f>
        <v>52.8</v>
      </c>
    </row>
    <row r="21" spans="1:11" s="11" customFormat="1" ht="54" x14ac:dyDescent="0.35">
      <c r="A21" s="5">
        <f t="shared" si="3"/>
        <v>13</v>
      </c>
      <c r="B21" s="6" t="s">
        <v>115</v>
      </c>
      <c r="C21" s="5">
        <v>8</v>
      </c>
      <c r="D21" s="48" t="s">
        <v>209</v>
      </c>
      <c r="E21" s="7">
        <v>250</v>
      </c>
      <c r="F21" s="8">
        <v>600</v>
      </c>
      <c r="G21" s="9">
        <f t="shared" si="0"/>
        <v>150000</v>
      </c>
      <c r="H21" s="10"/>
      <c r="I21" s="12">
        <v>500</v>
      </c>
      <c r="J21" s="16">
        <f>I21*20%</f>
        <v>100</v>
      </c>
      <c r="K21" s="11">
        <f>I21+J21</f>
        <v>600</v>
      </c>
    </row>
    <row r="22" spans="1:11" s="11" customFormat="1" x14ac:dyDescent="0.35">
      <c r="A22" s="5">
        <f t="shared" si="3"/>
        <v>14</v>
      </c>
      <c r="B22" s="17" t="s">
        <v>136</v>
      </c>
      <c r="C22" s="5"/>
      <c r="D22" s="48" t="s">
        <v>209</v>
      </c>
      <c r="E22" s="7">
        <v>500</v>
      </c>
      <c r="F22" s="8">
        <v>165</v>
      </c>
      <c r="G22" s="9">
        <f t="shared" si="0"/>
        <v>82500</v>
      </c>
      <c r="H22" s="10"/>
      <c r="I22" s="12"/>
      <c r="J22" s="16"/>
    </row>
    <row r="23" spans="1:11" s="11" customFormat="1" x14ac:dyDescent="0.35">
      <c r="A23" s="5">
        <f t="shared" si="3"/>
        <v>15</v>
      </c>
      <c r="B23" s="17" t="s">
        <v>137</v>
      </c>
      <c r="C23" s="5"/>
      <c r="D23" s="48" t="s">
        <v>209</v>
      </c>
      <c r="E23" s="7">
        <v>500</v>
      </c>
      <c r="F23" s="8">
        <v>260</v>
      </c>
      <c r="G23" s="9">
        <f t="shared" si="0"/>
        <v>130000</v>
      </c>
      <c r="H23" s="10"/>
      <c r="I23" s="12"/>
      <c r="J23" s="16"/>
    </row>
    <row r="24" spans="1:11" s="11" customFormat="1" x14ac:dyDescent="0.35">
      <c r="A24" s="5">
        <f t="shared" si="3"/>
        <v>16</v>
      </c>
      <c r="B24" s="13" t="s">
        <v>162</v>
      </c>
      <c r="C24" s="5">
        <v>0</v>
      </c>
      <c r="D24" s="48" t="s">
        <v>209</v>
      </c>
      <c r="E24" s="7">
        <v>400</v>
      </c>
      <c r="F24" s="8">
        <v>336</v>
      </c>
      <c r="G24" s="9">
        <f t="shared" si="0"/>
        <v>134400</v>
      </c>
      <c r="H24" s="10"/>
      <c r="I24" s="12">
        <v>280</v>
      </c>
      <c r="J24" s="16">
        <f t="shared" ref="J24:J29" si="4">I24*20%</f>
        <v>56</v>
      </c>
      <c r="K24" s="11">
        <f t="shared" ref="K24:K29" si="5">I24+J24</f>
        <v>336</v>
      </c>
    </row>
    <row r="25" spans="1:11" s="11" customFormat="1" x14ac:dyDescent="0.35">
      <c r="A25" s="5">
        <f t="shared" si="3"/>
        <v>17</v>
      </c>
      <c r="B25" s="17" t="s">
        <v>170</v>
      </c>
      <c r="C25" s="5">
        <v>2096</v>
      </c>
      <c r="D25" s="48" t="s">
        <v>209</v>
      </c>
      <c r="E25" s="7">
        <v>30000</v>
      </c>
      <c r="F25" s="8">
        <v>49.2</v>
      </c>
      <c r="G25" s="9">
        <f t="shared" si="0"/>
        <v>1476000</v>
      </c>
      <c r="H25" s="10"/>
      <c r="I25" s="14">
        <v>41</v>
      </c>
      <c r="J25" s="16">
        <f t="shared" si="4"/>
        <v>8.2000000000000011</v>
      </c>
      <c r="K25" s="11">
        <f t="shared" si="5"/>
        <v>49.2</v>
      </c>
    </row>
    <row r="26" spans="1:11" s="11" customFormat="1" x14ac:dyDescent="0.35">
      <c r="A26" s="5">
        <f t="shared" si="3"/>
        <v>18</v>
      </c>
      <c r="B26" s="19" t="s">
        <v>172</v>
      </c>
      <c r="C26" s="5">
        <v>236</v>
      </c>
      <c r="D26" s="48" t="s">
        <v>209</v>
      </c>
      <c r="E26" s="7">
        <v>15000</v>
      </c>
      <c r="F26" s="8">
        <v>76.8</v>
      </c>
      <c r="G26" s="9">
        <f t="shared" si="0"/>
        <v>1152000</v>
      </c>
      <c r="H26" s="10"/>
      <c r="I26" s="18">
        <v>64</v>
      </c>
      <c r="J26" s="16">
        <f t="shared" si="4"/>
        <v>12.8</v>
      </c>
      <c r="K26" s="11">
        <f t="shared" si="5"/>
        <v>76.8</v>
      </c>
    </row>
    <row r="27" spans="1:11" s="11" customFormat="1" x14ac:dyDescent="0.35">
      <c r="A27" s="5">
        <f t="shared" si="3"/>
        <v>19</v>
      </c>
      <c r="B27" s="19" t="s">
        <v>173</v>
      </c>
      <c r="C27" s="5">
        <v>87</v>
      </c>
      <c r="D27" s="48" t="s">
        <v>209</v>
      </c>
      <c r="E27" s="7">
        <v>1500</v>
      </c>
      <c r="F27" s="8">
        <v>182.4</v>
      </c>
      <c r="G27" s="9">
        <f t="shared" si="0"/>
        <v>273600</v>
      </c>
      <c r="H27" s="10"/>
      <c r="I27" s="18">
        <v>152</v>
      </c>
      <c r="J27" s="16">
        <f t="shared" si="4"/>
        <v>30.400000000000002</v>
      </c>
      <c r="K27" s="11">
        <f t="shared" si="5"/>
        <v>182.4</v>
      </c>
    </row>
    <row r="28" spans="1:11" s="11" customFormat="1" x14ac:dyDescent="0.35">
      <c r="A28" s="5">
        <f t="shared" si="3"/>
        <v>20</v>
      </c>
      <c r="B28" s="6" t="s">
        <v>174</v>
      </c>
      <c r="C28" s="5">
        <v>177</v>
      </c>
      <c r="D28" s="48" t="s">
        <v>209</v>
      </c>
      <c r="E28" s="7">
        <v>1500</v>
      </c>
      <c r="F28" s="8">
        <v>228</v>
      </c>
      <c r="G28" s="9">
        <f t="shared" si="0"/>
        <v>342000</v>
      </c>
      <c r="H28" s="10"/>
      <c r="I28" s="12">
        <v>190</v>
      </c>
      <c r="J28" s="16">
        <f t="shared" si="4"/>
        <v>38</v>
      </c>
      <c r="K28" s="11">
        <f t="shared" si="5"/>
        <v>228</v>
      </c>
    </row>
    <row r="29" spans="1:11" s="11" customFormat="1" x14ac:dyDescent="0.35">
      <c r="A29" s="5">
        <f t="shared" si="3"/>
        <v>21</v>
      </c>
      <c r="B29" s="6" t="s">
        <v>175</v>
      </c>
      <c r="C29" s="5">
        <v>97</v>
      </c>
      <c r="D29" s="48" t="s">
        <v>209</v>
      </c>
      <c r="E29" s="7">
        <v>2500</v>
      </c>
      <c r="F29" s="8">
        <v>276</v>
      </c>
      <c r="G29" s="9">
        <f t="shared" si="0"/>
        <v>690000</v>
      </c>
      <c r="H29" s="10"/>
      <c r="I29" s="12">
        <v>230</v>
      </c>
      <c r="J29" s="16">
        <f t="shared" si="4"/>
        <v>46</v>
      </c>
      <c r="K29" s="11">
        <f t="shared" si="5"/>
        <v>276</v>
      </c>
    </row>
    <row r="30" spans="1:11" s="11" customFormat="1" ht="54" x14ac:dyDescent="0.35">
      <c r="A30" s="42">
        <f t="shared" si="3"/>
        <v>22</v>
      </c>
      <c r="B30" s="43" t="s">
        <v>183</v>
      </c>
      <c r="C30" s="42"/>
      <c r="D30" s="48" t="s">
        <v>209</v>
      </c>
      <c r="E30" s="44">
        <v>200</v>
      </c>
      <c r="F30" s="8">
        <v>300</v>
      </c>
      <c r="G30" s="9">
        <f t="shared" si="0"/>
        <v>60000</v>
      </c>
      <c r="H30" s="10"/>
      <c r="I30" s="12"/>
      <c r="J30" s="16"/>
    </row>
    <row r="31" spans="1:11" s="47" customFormat="1" ht="27" hidden="1" customHeight="1" x14ac:dyDescent="0.3">
      <c r="A31" s="180" t="s">
        <v>210</v>
      </c>
      <c r="B31" s="181"/>
      <c r="C31" s="181"/>
      <c r="D31" s="181"/>
      <c r="E31" s="181"/>
      <c r="F31" s="182"/>
      <c r="G31" s="65">
        <f>SUM(G9:G30)</f>
        <v>5488597.2000000002</v>
      </c>
      <c r="H31" s="59" t="s">
        <v>199</v>
      </c>
      <c r="I31" s="59"/>
      <c r="J31" s="59"/>
    </row>
    <row r="32" spans="1:11" s="46" customFormat="1" hidden="1" x14ac:dyDescent="0.35">
      <c r="A32" s="60"/>
      <c r="B32" s="60"/>
      <c r="C32" s="60"/>
      <c r="D32" s="54"/>
      <c r="E32" s="183"/>
      <c r="F32" s="183"/>
      <c r="G32" s="60"/>
      <c r="H32" s="60" t="s">
        <v>203</v>
      </c>
      <c r="I32" s="60"/>
      <c r="J32" s="60"/>
    </row>
    <row r="33" spans="1:10" ht="30" x14ac:dyDescent="0.4">
      <c r="A33" s="56"/>
      <c r="B33" s="56"/>
      <c r="C33" s="56"/>
      <c r="D33" s="54"/>
      <c r="E33" s="56"/>
      <c r="F33" s="96" t="s">
        <v>977</v>
      </c>
      <c r="G33" s="9">
        <f>SUM(G9:G30)</f>
        <v>5488597.2000000002</v>
      </c>
      <c r="H33" s="56"/>
      <c r="I33" s="56"/>
      <c r="J33" s="56"/>
    </row>
  </sheetData>
  <autoFilter ref="A7:K30"/>
  <mergeCells count="9">
    <mergeCell ref="E32:F32"/>
    <mergeCell ref="A6:G6"/>
    <mergeCell ref="A8:G8"/>
    <mergeCell ref="A1:J1"/>
    <mergeCell ref="A2:J2"/>
    <mergeCell ref="A3:H3"/>
    <mergeCell ref="A4:H4"/>
    <mergeCell ref="A5:H5"/>
    <mergeCell ref="A31:F31"/>
  </mergeCells>
  <pageMargins left="0.7" right="0.7" top="0.75" bottom="0.75" header="0.3" footer="0.3"/>
  <pageSetup scale="53" orientation="portrait" r:id="rId1"/>
  <colBreaks count="1" manualBreakCount="1">
    <brk id="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view="pageBreakPreview" topLeftCell="A10" zoomScaleNormal="100" zoomScaleSheetLayoutView="100" workbookViewId="0">
      <selection activeCell="G20" sqref="A19:G20"/>
    </sheetView>
  </sheetViews>
  <sheetFormatPr defaultRowHeight="27" x14ac:dyDescent="0.35"/>
  <cols>
    <col min="1" max="1" width="9.5703125" style="31" bestFit="1" customWidth="1"/>
    <col min="2" max="2" width="63.7109375" style="31" bestFit="1" customWidth="1"/>
    <col min="3" max="3" width="30.42578125" style="31" hidden="1" customWidth="1"/>
    <col min="4" max="4" width="49.85546875" style="48" hidden="1" customWidth="1"/>
    <col min="5" max="5" width="27.85546875" style="31" bestFit="1" customWidth="1"/>
    <col min="6" max="6" width="28" style="31" bestFit="1" customWidth="1"/>
    <col min="7" max="7" width="25.140625" style="31" bestFit="1" customWidth="1"/>
    <col min="8" max="8" width="19.42578125" style="31" hidden="1" customWidth="1"/>
    <col min="9" max="9" width="9.140625" style="31"/>
    <col min="10" max="12" width="0" style="31" hidden="1" customWidth="1"/>
    <col min="13" max="16384" width="9.140625" style="31"/>
  </cols>
  <sheetData>
    <row r="1" spans="1:12" s="1" customFormat="1" ht="31.5" customHeight="1" x14ac:dyDescent="0.4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</row>
    <row r="2" spans="1:12" s="1" customFormat="1" ht="42" customHeight="1" x14ac:dyDescent="0.4">
      <c r="A2" s="174" t="s">
        <v>1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</row>
    <row r="3" spans="1:12" s="1" customFormat="1" ht="30" x14ac:dyDescent="0.4">
      <c r="A3" s="175" t="s">
        <v>2</v>
      </c>
      <c r="B3" s="176"/>
      <c r="C3" s="176"/>
      <c r="D3" s="176"/>
      <c r="E3" s="176"/>
      <c r="F3" s="176"/>
      <c r="G3" s="176"/>
      <c r="H3" s="176"/>
    </row>
    <row r="4" spans="1:12" s="1" customFormat="1" ht="30" x14ac:dyDescent="0.4">
      <c r="A4" s="143" t="s">
        <v>3</v>
      </c>
      <c r="B4" s="144"/>
      <c r="C4" s="144"/>
      <c r="D4" s="144"/>
      <c r="E4" s="144"/>
      <c r="F4" s="144"/>
      <c r="G4" s="144"/>
      <c r="H4" s="144"/>
    </row>
    <row r="5" spans="1:12" s="1" customFormat="1" ht="30" x14ac:dyDescent="0.4">
      <c r="A5" s="143" t="s">
        <v>4</v>
      </c>
      <c r="B5" s="144"/>
      <c r="C5" s="144"/>
      <c r="D5" s="144"/>
      <c r="E5" s="144"/>
      <c r="F5" s="144"/>
      <c r="G5" s="144"/>
      <c r="H5" s="144"/>
    </row>
    <row r="7" spans="1:12" s="4" customFormat="1" ht="54.75" customHeight="1" x14ac:dyDescent="0.25">
      <c r="A7" s="2" t="s">
        <v>5</v>
      </c>
      <c r="B7" s="3" t="s">
        <v>6</v>
      </c>
      <c r="C7" s="3" t="s">
        <v>7</v>
      </c>
      <c r="D7" s="49" t="s">
        <v>208</v>
      </c>
      <c r="E7" s="2" t="s">
        <v>8</v>
      </c>
      <c r="F7" s="2" t="s">
        <v>9</v>
      </c>
      <c r="G7" s="2" t="s">
        <v>10</v>
      </c>
      <c r="H7" s="2" t="s">
        <v>11</v>
      </c>
      <c r="J7" s="4" t="s">
        <v>12</v>
      </c>
      <c r="K7" s="4">
        <v>20</v>
      </c>
      <c r="L7" s="4" t="s">
        <v>13</v>
      </c>
    </row>
    <row r="8" spans="1:12" s="11" customFormat="1" ht="27.75" x14ac:dyDescent="0.4">
      <c r="A8" s="187" t="s">
        <v>216</v>
      </c>
      <c r="B8" s="188"/>
      <c r="C8" s="188"/>
      <c r="D8" s="188"/>
      <c r="E8" s="188"/>
      <c r="F8" s="188"/>
      <c r="G8" s="189"/>
      <c r="H8" s="10"/>
      <c r="J8" s="12"/>
    </row>
    <row r="9" spans="1:12" s="11" customFormat="1" x14ac:dyDescent="0.25">
      <c r="A9" s="5">
        <f>A6+1</f>
        <v>1</v>
      </c>
      <c r="B9" s="6" t="s">
        <v>20</v>
      </c>
      <c r="C9" s="5">
        <v>0</v>
      </c>
      <c r="E9" s="7">
        <v>10</v>
      </c>
      <c r="F9" s="8">
        <v>3840</v>
      </c>
      <c r="G9" s="9">
        <f t="shared" ref="G9:G20" si="0">F9*E9</f>
        <v>38400</v>
      </c>
      <c r="H9" s="10"/>
      <c r="J9" s="16">
        <v>3200</v>
      </c>
      <c r="K9" s="11">
        <f>J9*20%</f>
        <v>640</v>
      </c>
      <c r="L9" s="11">
        <f>J9+K9</f>
        <v>3840</v>
      </c>
    </row>
    <row r="10" spans="1:12" s="11" customFormat="1" x14ac:dyDescent="0.35">
      <c r="A10" s="5">
        <f t="shared" ref="A10:A16" si="1">A9+1</f>
        <v>2</v>
      </c>
      <c r="B10" s="6" t="s">
        <v>21</v>
      </c>
      <c r="C10" s="5">
        <v>0</v>
      </c>
      <c r="D10" s="48"/>
      <c r="E10" s="7">
        <v>10</v>
      </c>
      <c r="F10" s="8">
        <v>3840</v>
      </c>
      <c r="G10" s="9">
        <f t="shared" si="0"/>
        <v>38400</v>
      </c>
      <c r="H10" s="10"/>
      <c r="J10" s="16">
        <v>3200</v>
      </c>
      <c r="K10" s="11">
        <f>J10*20%</f>
        <v>640</v>
      </c>
      <c r="L10" s="11">
        <f>J10+K10</f>
        <v>3840</v>
      </c>
    </row>
    <row r="11" spans="1:12" s="11" customFormat="1" x14ac:dyDescent="0.35">
      <c r="A11" s="5">
        <f t="shared" si="1"/>
        <v>3</v>
      </c>
      <c r="B11" s="17" t="s">
        <v>22</v>
      </c>
      <c r="C11" s="5"/>
      <c r="D11" s="48"/>
      <c r="E11" s="7">
        <v>100</v>
      </c>
      <c r="F11" s="8">
        <v>15000</v>
      </c>
      <c r="G11" s="9">
        <f t="shared" si="0"/>
        <v>1500000</v>
      </c>
      <c r="H11" s="10"/>
      <c r="J11" s="12"/>
    </row>
    <row r="12" spans="1:12" s="11" customFormat="1" x14ac:dyDescent="0.35">
      <c r="A12" s="5">
        <f t="shared" si="1"/>
        <v>4</v>
      </c>
      <c r="B12" s="13" t="s">
        <v>56</v>
      </c>
      <c r="C12" s="5"/>
      <c r="D12" s="48"/>
      <c r="E12" s="7">
        <v>3</v>
      </c>
      <c r="F12" s="8">
        <v>8000</v>
      </c>
      <c r="G12" s="9">
        <f t="shared" si="0"/>
        <v>24000</v>
      </c>
      <c r="H12" s="10"/>
      <c r="J12" s="12"/>
    </row>
    <row r="13" spans="1:12" s="11" customFormat="1" x14ac:dyDescent="0.35">
      <c r="A13" s="5">
        <f t="shared" si="1"/>
        <v>5</v>
      </c>
      <c r="B13" s="13" t="s">
        <v>57</v>
      </c>
      <c r="C13" s="5"/>
      <c r="D13" s="48"/>
      <c r="E13" s="7">
        <v>2</v>
      </c>
      <c r="F13" s="8">
        <v>8000</v>
      </c>
      <c r="G13" s="9">
        <f t="shared" si="0"/>
        <v>16000</v>
      </c>
      <c r="H13" s="10"/>
      <c r="J13" s="12"/>
    </row>
    <row r="14" spans="1:12" s="11" customFormat="1" x14ac:dyDescent="0.35">
      <c r="A14" s="5">
        <f t="shared" si="1"/>
        <v>6</v>
      </c>
      <c r="B14" s="6" t="s">
        <v>66</v>
      </c>
      <c r="C14" s="5"/>
      <c r="D14" s="48"/>
      <c r="E14" s="7">
        <v>500</v>
      </c>
      <c r="F14" s="8">
        <v>450</v>
      </c>
      <c r="G14" s="9">
        <f t="shared" si="0"/>
        <v>225000</v>
      </c>
      <c r="H14" s="10"/>
      <c r="J14" s="12">
        <v>1200</v>
      </c>
      <c r="K14" s="11">
        <f>J14*20%</f>
        <v>240</v>
      </c>
      <c r="L14" s="11">
        <f>J14+K14</f>
        <v>1440</v>
      </c>
    </row>
    <row r="15" spans="1:12" s="11" customFormat="1" ht="54" x14ac:dyDescent="0.35">
      <c r="A15" s="5">
        <f t="shared" si="1"/>
        <v>7</v>
      </c>
      <c r="B15" s="17" t="s">
        <v>96</v>
      </c>
      <c r="C15" s="5">
        <v>5612</v>
      </c>
      <c r="D15" s="48"/>
      <c r="E15" s="7">
        <v>30000</v>
      </c>
      <c r="F15" s="8">
        <v>21.468</v>
      </c>
      <c r="G15" s="9">
        <f t="shared" si="0"/>
        <v>644040</v>
      </c>
      <c r="H15" s="10"/>
      <c r="J15" s="14">
        <v>17.89</v>
      </c>
      <c r="K15" s="11">
        <f>J15*20%</f>
        <v>3.5780000000000003</v>
      </c>
      <c r="L15" s="11">
        <f>J15+K15</f>
        <v>21.468</v>
      </c>
    </row>
    <row r="16" spans="1:12" s="11" customFormat="1" x14ac:dyDescent="0.35">
      <c r="A16" s="5">
        <f t="shared" si="1"/>
        <v>8</v>
      </c>
      <c r="B16" s="13" t="s">
        <v>139</v>
      </c>
      <c r="C16" s="5"/>
      <c r="D16" s="48"/>
      <c r="E16" s="7">
        <v>300</v>
      </c>
      <c r="F16" s="8">
        <v>1000</v>
      </c>
      <c r="G16" s="9">
        <f t="shared" si="0"/>
        <v>300000</v>
      </c>
      <c r="H16" s="10"/>
      <c r="J16" s="12">
        <v>400</v>
      </c>
      <c r="K16" s="11">
        <f>J16*20%</f>
        <v>80</v>
      </c>
      <c r="L16" s="11">
        <f>J16+K16</f>
        <v>480</v>
      </c>
    </row>
    <row r="17" spans="1:12" s="11" customFormat="1" x14ac:dyDescent="0.35">
      <c r="A17" s="5">
        <v>35</v>
      </c>
      <c r="B17" s="17" t="s">
        <v>157</v>
      </c>
      <c r="C17" s="5"/>
      <c r="D17" s="48"/>
      <c r="E17" s="7">
        <v>250</v>
      </c>
      <c r="F17" s="8">
        <v>1500</v>
      </c>
      <c r="G17" s="9">
        <f t="shared" si="0"/>
        <v>375000</v>
      </c>
      <c r="H17" s="10"/>
      <c r="J17" s="12"/>
    </row>
    <row r="18" spans="1:12" s="11" customFormat="1" x14ac:dyDescent="0.35">
      <c r="A18" s="42">
        <f>A17+1</f>
        <v>36</v>
      </c>
      <c r="B18" s="43" t="s">
        <v>159</v>
      </c>
      <c r="C18" s="42"/>
      <c r="D18" s="48"/>
      <c r="E18" s="44">
        <v>12</v>
      </c>
      <c r="F18" s="62">
        <v>480</v>
      </c>
      <c r="G18" s="63">
        <f t="shared" si="0"/>
        <v>5760</v>
      </c>
      <c r="H18" s="10"/>
      <c r="J18" s="12"/>
    </row>
    <row r="19" spans="1:12" s="11" customFormat="1" x14ac:dyDescent="0.35">
      <c r="A19" s="5">
        <f>A18+1</f>
        <v>37</v>
      </c>
      <c r="B19" s="6" t="s">
        <v>171</v>
      </c>
      <c r="C19" s="5">
        <v>49</v>
      </c>
      <c r="D19" s="54"/>
      <c r="E19" s="7">
        <v>35000</v>
      </c>
      <c r="F19" s="8">
        <v>102</v>
      </c>
      <c r="G19" s="9">
        <f t="shared" si="0"/>
        <v>3570000</v>
      </c>
      <c r="H19" s="10"/>
      <c r="J19" s="16">
        <v>85</v>
      </c>
      <c r="K19" s="11">
        <f>J19*20%</f>
        <v>17</v>
      </c>
      <c r="L19" s="11">
        <f>J19+K19</f>
        <v>102</v>
      </c>
    </row>
    <row r="20" spans="1:12" s="11" customFormat="1" ht="72.75" customHeight="1" x14ac:dyDescent="0.35">
      <c r="A20" s="5">
        <f>A19+1</f>
        <v>38</v>
      </c>
      <c r="B20" s="13" t="s">
        <v>177</v>
      </c>
      <c r="C20" s="5"/>
      <c r="D20" s="54"/>
      <c r="E20" s="7">
        <v>5</v>
      </c>
      <c r="F20" s="8">
        <v>7000</v>
      </c>
      <c r="G20" s="9">
        <f t="shared" si="0"/>
        <v>35000</v>
      </c>
      <c r="H20" s="10"/>
      <c r="J20" s="12"/>
    </row>
    <row r="21" spans="1:12" s="47" customFormat="1" ht="27" hidden="1" customHeight="1" x14ac:dyDescent="0.3">
      <c r="A21" s="180" t="s">
        <v>210</v>
      </c>
      <c r="B21" s="181"/>
      <c r="C21" s="181"/>
      <c r="D21" s="181"/>
      <c r="E21" s="181"/>
      <c r="F21" s="182"/>
      <c r="G21" s="65">
        <f>SUM(G9:G20)</f>
        <v>6771600</v>
      </c>
      <c r="H21" s="47" t="s">
        <v>199</v>
      </c>
    </row>
    <row r="22" spans="1:12" s="46" customFormat="1" hidden="1" x14ac:dyDescent="0.35">
      <c r="D22" s="48"/>
      <c r="E22" s="138"/>
      <c r="F22" s="138"/>
      <c r="H22" s="46" t="s">
        <v>203</v>
      </c>
    </row>
    <row r="23" spans="1:12" ht="30" x14ac:dyDescent="0.4">
      <c r="F23" s="96" t="s">
        <v>977</v>
      </c>
      <c r="G23" s="9">
        <f>SUM(G9:G20)</f>
        <v>6771600</v>
      </c>
    </row>
  </sheetData>
  <autoFilter ref="A7:L20"/>
  <mergeCells count="8">
    <mergeCell ref="E22:F22"/>
    <mergeCell ref="A8:G8"/>
    <mergeCell ref="A1:K1"/>
    <mergeCell ref="A2:K2"/>
    <mergeCell ref="A3:H3"/>
    <mergeCell ref="A4:H4"/>
    <mergeCell ref="A5:H5"/>
    <mergeCell ref="A21:F21"/>
  </mergeCells>
  <pageMargins left="0.7" right="0.7" top="0.75" bottom="0.75" header="0.3" footer="0.3"/>
  <pageSetup scale="53" orientation="portrait" r:id="rId1"/>
  <colBreaks count="1" manualBreakCount="1">
    <brk id="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view="pageBreakPreview" topLeftCell="A14" zoomScaleNormal="100" zoomScaleSheetLayoutView="100" workbookViewId="0">
      <selection activeCell="A22" sqref="A22:F22"/>
    </sheetView>
  </sheetViews>
  <sheetFormatPr defaultRowHeight="27" x14ac:dyDescent="0.35"/>
  <cols>
    <col min="1" max="1" width="9.5703125" style="31" bestFit="1" customWidth="1"/>
    <col min="2" max="2" width="63.7109375" style="31" bestFit="1" customWidth="1"/>
    <col min="3" max="3" width="30.42578125" style="31" hidden="1" customWidth="1"/>
    <col min="4" max="4" width="49.85546875" style="48" hidden="1" customWidth="1"/>
    <col min="5" max="5" width="27.85546875" style="31" bestFit="1" customWidth="1"/>
    <col min="6" max="6" width="28" style="31" bestFit="1" customWidth="1"/>
    <col min="7" max="7" width="25.140625" style="31" bestFit="1" customWidth="1"/>
    <col min="8" max="8" width="19.42578125" style="31" hidden="1" customWidth="1"/>
    <col min="9" max="11" width="0" style="31" hidden="1" customWidth="1"/>
    <col min="12" max="16384" width="9.140625" style="31"/>
  </cols>
  <sheetData>
    <row r="1" spans="1:11" s="1" customFormat="1" ht="31.5" customHeight="1" x14ac:dyDescent="0.4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</row>
    <row r="2" spans="1:11" s="1" customFormat="1" ht="42" customHeight="1" x14ac:dyDescent="0.4">
      <c r="A2" s="174" t="s">
        <v>1</v>
      </c>
      <c r="B2" s="174"/>
      <c r="C2" s="174"/>
      <c r="D2" s="174"/>
      <c r="E2" s="174"/>
      <c r="F2" s="174"/>
      <c r="G2" s="174"/>
      <c r="H2" s="174"/>
      <c r="I2" s="174"/>
      <c r="J2" s="174"/>
    </row>
    <row r="3" spans="1:11" s="1" customFormat="1" ht="30" x14ac:dyDescent="0.4">
      <c r="A3" s="175" t="s">
        <v>2</v>
      </c>
      <c r="B3" s="176"/>
      <c r="C3" s="176"/>
      <c r="D3" s="176"/>
      <c r="E3" s="176"/>
      <c r="F3" s="176"/>
      <c r="G3" s="176"/>
      <c r="H3" s="176"/>
    </row>
    <row r="4" spans="1:11" s="1" customFormat="1" ht="30" x14ac:dyDescent="0.4">
      <c r="A4" s="143" t="s">
        <v>3</v>
      </c>
      <c r="B4" s="144"/>
      <c r="C4" s="144"/>
      <c r="D4" s="144"/>
      <c r="E4" s="144"/>
      <c r="F4" s="144"/>
      <c r="G4" s="144"/>
      <c r="H4" s="144"/>
    </row>
    <row r="5" spans="1:11" s="1" customFormat="1" ht="30" x14ac:dyDescent="0.4">
      <c r="A5" s="143" t="s">
        <v>4</v>
      </c>
      <c r="B5" s="144"/>
      <c r="C5" s="144"/>
      <c r="D5" s="144"/>
      <c r="E5" s="144"/>
      <c r="F5" s="144"/>
      <c r="G5" s="144"/>
      <c r="H5" s="144"/>
    </row>
    <row r="7" spans="1:11" s="4" customFormat="1" ht="54.75" customHeight="1" x14ac:dyDescent="0.25">
      <c r="A7" s="2" t="s">
        <v>5</v>
      </c>
      <c r="B7" s="3" t="s">
        <v>6</v>
      </c>
      <c r="C7" s="3" t="s">
        <v>7</v>
      </c>
      <c r="D7" s="49" t="s">
        <v>208</v>
      </c>
      <c r="E7" s="2" t="s">
        <v>8</v>
      </c>
      <c r="F7" s="2" t="s">
        <v>9</v>
      </c>
      <c r="G7" s="2" t="s">
        <v>10</v>
      </c>
      <c r="H7" s="2" t="s">
        <v>11</v>
      </c>
      <c r="I7" s="4" t="s">
        <v>12</v>
      </c>
      <c r="J7" s="4">
        <v>20</v>
      </c>
      <c r="K7" s="4" t="s">
        <v>13</v>
      </c>
    </row>
    <row r="8" spans="1:11" s="11" customFormat="1" ht="27.75" x14ac:dyDescent="0.25">
      <c r="A8" s="193" t="s">
        <v>217</v>
      </c>
      <c r="B8" s="194"/>
      <c r="C8" s="194"/>
      <c r="D8" s="194"/>
      <c r="E8" s="194"/>
      <c r="F8" s="194"/>
      <c r="G8" s="195"/>
      <c r="H8" s="10"/>
      <c r="I8" s="12"/>
    </row>
    <row r="9" spans="1:11" s="11" customFormat="1" x14ac:dyDescent="0.25">
      <c r="A9" s="5">
        <f>A6+1</f>
        <v>1</v>
      </c>
      <c r="B9" s="13" t="s">
        <v>97</v>
      </c>
      <c r="C9" s="5"/>
      <c r="E9" s="7">
        <v>1500</v>
      </c>
      <c r="F9" s="8">
        <v>40</v>
      </c>
      <c r="G9" s="9">
        <f t="shared" ref="G9:G17" si="0">F9*E9</f>
        <v>60000</v>
      </c>
      <c r="H9" s="10"/>
      <c r="I9" s="12">
        <v>400</v>
      </c>
      <c r="J9" s="11">
        <f>I9*20%</f>
        <v>80</v>
      </c>
      <c r="K9" s="11">
        <f>I9+J9</f>
        <v>480</v>
      </c>
    </row>
    <row r="10" spans="1:11" s="11" customFormat="1" x14ac:dyDescent="0.35">
      <c r="A10" s="5">
        <f t="shared" ref="A10:A17" si="1">A9+1</f>
        <v>2</v>
      </c>
      <c r="B10" s="21" t="s">
        <v>98</v>
      </c>
      <c r="C10" s="5"/>
      <c r="D10" s="52"/>
      <c r="E10" s="7">
        <v>500</v>
      </c>
      <c r="F10" s="8">
        <v>15</v>
      </c>
      <c r="G10" s="9">
        <f t="shared" si="0"/>
        <v>7500</v>
      </c>
      <c r="H10" s="10"/>
      <c r="I10" s="12"/>
    </row>
    <row r="11" spans="1:11" s="11" customFormat="1" x14ac:dyDescent="0.35">
      <c r="A11" s="5">
        <f t="shared" si="1"/>
        <v>3</v>
      </c>
      <c r="B11" s="22" t="s">
        <v>100</v>
      </c>
      <c r="C11" s="5"/>
      <c r="D11" s="52"/>
      <c r="E11" s="7">
        <v>500</v>
      </c>
      <c r="F11" s="8">
        <v>168</v>
      </c>
      <c r="G11" s="9">
        <f t="shared" si="0"/>
        <v>84000</v>
      </c>
      <c r="H11" s="10"/>
      <c r="I11" s="12"/>
    </row>
    <row r="12" spans="1:11" s="11" customFormat="1" x14ac:dyDescent="0.25">
      <c r="A12" s="5">
        <f t="shared" si="1"/>
        <v>4</v>
      </c>
      <c r="B12" s="17" t="s">
        <v>110</v>
      </c>
      <c r="C12" s="5"/>
      <c r="D12" s="52"/>
      <c r="E12" s="7">
        <v>1500</v>
      </c>
      <c r="F12" s="8">
        <v>99</v>
      </c>
      <c r="G12" s="9">
        <f t="shared" si="0"/>
        <v>148500</v>
      </c>
      <c r="H12" s="10"/>
      <c r="I12" s="12"/>
    </row>
    <row r="13" spans="1:11" s="11" customFormat="1" x14ac:dyDescent="0.25">
      <c r="A13" s="5">
        <f t="shared" si="1"/>
        <v>5</v>
      </c>
      <c r="B13" s="17" t="s">
        <v>113</v>
      </c>
      <c r="C13" s="5"/>
      <c r="D13" s="52"/>
      <c r="E13" s="7">
        <v>1000</v>
      </c>
      <c r="F13" s="8">
        <v>200</v>
      </c>
      <c r="G13" s="9">
        <f t="shared" si="0"/>
        <v>200000</v>
      </c>
      <c r="H13" s="10"/>
      <c r="I13" s="14"/>
    </row>
    <row r="14" spans="1:11" s="11" customFormat="1" x14ac:dyDescent="0.25">
      <c r="A14" s="5">
        <f t="shared" si="1"/>
        <v>6</v>
      </c>
      <c r="B14" s="17" t="s">
        <v>114</v>
      </c>
      <c r="C14" s="5"/>
      <c r="D14" s="52"/>
      <c r="E14" s="7">
        <v>500</v>
      </c>
      <c r="F14" s="8">
        <v>85</v>
      </c>
      <c r="G14" s="9">
        <f t="shared" si="0"/>
        <v>42500</v>
      </c>
      <c r="H14" s="10"/>
      <c r="I14" s="14"/>
    </row>
    <row r="15" spans="1:11" s="11" customFormat="1" ht="54" x14ac:dyDescent="0.35">
      <c r="A15" s="5">
        <f t="shared" si="1"/>
        <v>7</v>
      </c>
      <c r="B15" s="21" t="s">
        <v>132</v>
      </c>
      <c r="C15" s="5"/>
      <c r="D15" s="52"/>
      <c r="E15" s="7">
        <v>50</v>
      </c>
      <c r="F15" s="8">
        <v>70</v>
      </c>
      <c r="G15" s="9">
        <f t="shared" si="0"/>
        <v>3500</v>
      </c>
      <c r="H15" s="10"/>
      <c r="I15" s="12"/>
    </row>
    <row r="16" spans="1:11" s="11" customFormat="1" ht="54" x14ac:dyDescent="0.35">
      <c r="A16" s="5">
        <f t="shared" si="1"/>
        <v>8</v>
      </c>
      <c r="B16" s="21" t="s">
        <v>133</v>
      </c>
      <c r="C16" s="5"/>
      <c r="D16" s="52"/>
      <c r="E16" s="7">
        <v>100</v>
      </c>
      <c r="F16" s="8">
        <v>60</v>
      </c>
      <c r="G16" s="9">
        <f t="shared" si="0"/>
        <v>6000</v>
      </c>
      <c r="H16" s="10"/>
      <c r="I16" s="12"/>
    </row>
    <row r="17" spans="1:11" s="11" customFormat="1" x14ac:dyDescent="0.25">
      <c r="A17" s="5">
        <f t="shared" si="1"/>
        <v>9</v>
      </c>
      <c r="B17" s="17" t="s">
        <v>152</v>
      </c>
      <c r="C17" s="5">
        <v>78</v>
      </c>
      <c r="D17" s="52"/>
      <c r="E17" s="7">
        <v>500</v>
      </c>
      <c r="F17" s="8">
        <v>1092</v>
      </c>
      <c r="G17" s="9">
        <f t="shared" si="0"/>
        <v>546000</v>
      </c>
      <c r="H17" s="10"/>
      <c r="I17" s="18">
        <v>910</v>
      </c>
      <c r="J17" s="11">
        <f>I17*20%</f>
        <v>182</v>
      </c>
      <c r="K17" s="11">
        <f>I17+J17</f>
        <v>1092</v>
      </c>
    </row>
    <row r="18" spans="1:11" s="11" customFormat="1" x14ac:dyDescent="0.25">
      <c r="A18" s="5">
        <f>A17+1</f>
        <v>10</v>
      </c>
      <c r="B18" s="17" t="s">
        <v>153</v>
      </c>
      <c r="C18" s="5">
        <v>4</v>
      </c>
      <c r="D18" s="52"/>
      <c r="E18" s="7">
        <v>5000</v>
      </c>
      <c r="F18" s="8">
        <v>123.6</v>
      </c>
      <c r="G18" s="9">
        <f>F18*E18</f>
        <v>618000</v>
      </c>
      <c r="H18" s="39"/>
      <c r="I18" s="40"/>
    </row>
    <row r="19" spans="1:11" s="11" customFormat="1" x14ac:dyDescent="0.25">
      <c r="A19" s="42">
        <f>A18+1</f>
        <v>11</v>
      </c>
      <c r="B19" s="64" t="s">
        <v>154</v>
      </c>
      <c r="C19" s="42"/>
      <c r="D19" s="52"/>
      <c r="E19" s="44">
        <v>500</v>
      </c>
      <c r="F19" s="62">
        <v>780</v>
      </c>
      <c r="G19" s="63">
        <f>F19*E19</f>
        <v>390000</v>
      </c>
      <c r="H19" s="39"/>
      <c r="I19" s="40"/>
    </row>
    <row r="20" spans="1:11" s="11" customFormat="1" x14ac:dyDescent="0.35">
      <c r="A20" s="42">
        <f>A19+1</f>
        <v>12</v>
      </c>
      <c r="B20" s="43" t="s">
        <v>207</v>
      </c>
      <c r="C20" s="42"/>
      <c r="D20" s="51"/>
      <c r="E20" s="44">
        <v>20</v>
      </c>
      <c r="F20" s="45">
        <v>1000</v>
      </c>
      <c r="G20" s="9">
        <f>F20*E20</f>
        <v>20000</v>
      </c>
      <c r="H20" s="39"/>
      <c r="I20" s="40"/>
    </row>
    <row r="21" spans="1:11" s="11" customFormat="1" x14ac:dyDescent="0.35">
      <c r="A21" s="42">
        <f>A20+1</f>
        <v>13</v>
      </c>
      <c r="B21" s="43" t="s">
        <v>206</v>
      </c>
      <c r="C21" s="42"/>
      <c r="D21" s="51"/>
      <c r="E21" s="44">
        <v>700</v>
      </c>
      <c r="F21" s="45">
        <v>150</v>
      </c>
      <c r="G21" s="63">
        <f>F21*E21</f>
        <v>105000</v>
      </c>
      <c r="H21" s="39"/>
      <c r="I21" s="40"/>
    </row>
    <row r="22" spans="1:11" s="11" customFormat="1" ht="27.75" x14ac:dyDescent="0.25">
      <c r="A22" s="180" t="s">
        <v>977</v>
      </c>
      <c r="B22" s="181"/>
      <c r="C22" s="181"/>
      <c r="D22" s="181"/>
      <c r="E22" s="181"/>
      <c r="F22" s="182"/>
      <c r="G22" s="65">
        <f>SUM(G9:G21)</f>
        <v>2231000</v>
      </c>
      <c r="H22" s="39"/>
      <c r="I22" s="40"/>
    </row>
  </sheetData>
  <autoFilter ref="A7:K22"/>
  <mergeCells count="7">
    <mergeCell ref="A22:F22"/>
    <mergeCell ref="A8:G8"/>
    <mergeCell ref="A1:J1"/>
    <mergeCell ref="A2:J2"/>
    <mergeCell ref="A3:H3"/>
    <mergeCell ref="A4:H4"/>
    <mergeCell ref="A5:H5"/>
  </mergeCells>
  <pageMargins left="0.7" right="0.7" top="0.75" bottom="0.75" header="0.3" footer="0.3"/>
  <pageSetup scale="53" orientation="portrait" r:id="rId1"/>
  <colBreaks count="1" manualBreakCount="1">
    <brk id="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Views>
    <sheetView view="pageBreakPreview" topLeftCell="A98" zoomScaleNormal="100" zoomScaleSheetLayoutView="100" workbookViewId="0">
      <selection activeCell="F113" sqref="F113"/>
    </sheetView>
  </sheetViews>
  <sheetFormatPr defaultRowHeight="27" x14ac:dyDescent="0.35"/>
  <cols>
    <col min="1" max="1" width="9.5703125" style="31" bestFit="1" customWidth="1"/>
    <col min="2" max="2" width="63.7109375" style="31" bestFit="1" customWidth="1"/>
    <col min="3" max="3" width="30.42578125" style="31" hidden="1" customWidth="1"/>
    <col min="4" max="4" width="49.85546875" style="48" hidden="1" customWidth="1"/>
    <col min="5" max="5" width="27.85546875" style="31" bestFit="1" customWidth="1"/>
    <col min="6" max="6" width="28" style="31" bestFit="1" customWidth="1"/>
    <col min="7" max="7" width="25.140625" style="31" bestFit="1" customWidth="1"/>
    <col min="8" max="8" width="19.42578125" style="31" hidden="1" customWidth="1"/>
    <col min="9" max="9" width="9.140625" style="31"/>
    <col min="10" max="12" width="0" style="31" hidden="1" customWidth="1"/>
    <col min="13" max="16384" width="9.140625" style="31"/>
  </cols>
  <sheetData>
    <row r="1" spans="1:12" s="1" customFormat="1" ht="31.5" customHeight="1" x14ac:dyDescent="0.4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</row>
    <row r="2" spans="1:12" s="1" customFormat="1" ht="42" customHeight="1" x14ac:dyDescent="0.4">
      <c r="A2" s="174" t="s">
        <v>1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</row>
    <row r="3" spans="1:12" s="1" customFormat="1" ht="30" x14ac:dyDescent="0.4">
      <c r="A3" s="175" t="s">
        <v>2</v>
      </c>
      <c r="B3" s="176"/>
      <c r="C3" s="176"/>
      <c r="D3" s="176"/>
      <c r="E3" s="176"/>
      <c r="F3" s="176"/>
      <c r="G3" s="176"/>
      <c r="H3" s="176"/>
    </row>
    <row r="4" spans="1:12" s="1" customFormat="1" ht="30" x14ac:dyDescent="0.4">
      <c r="A4" s="143" t="s">
        <v>3</v>
      </c>
      <c r="B4" s="144"/>
      <c r="C4" s="144"/>
      <c r="D4" s="144"/>
      <c r="E4" s="144"/>
      <c r="F4" s="144"/>
      <c r="G4" s="144"/>
      <c r="H4" s="144"/>
    </row>
    <row r="5" spans="1:12" s="1" customFormat="1" ht="30" x14ac:dyDescent="0.4">
      <c r="A5" s="143" t="s">
        <v>4</v>
      </c>
      <c r="B5" s="144"/>
      <c r="C5" s="144"/>
      <c r="D5" s="144"/>
      <c r="E5" s="144"/>
      <c r="F5" s="144"/>
      <c r="G5" s="144"/>
      <c r="H5" s="144"/>
    </row>
    <row r="7" spans="1:12" s="4" customFormat="1" ht="54.75" customHeight="1" x14ac:dyDescent="0.25">
      <c r="A7" s="2" t="s">
        <v>5</v>
      </c>
      <c r="B7" s="3" t="s">
        <v>6</v>
      </c>
      <c r="C7" s="3" t="s">
        <v>7</v>
      </c>
      <c r="D7" s="49" t="s">
        <v>208</v>
      </c>
      <c r="E7" s="2" t="s">
        <v>8</v>
      </c>
      <c r="F7" s="2" t="s">
        <v>9</v>
      </c>
      <c r="G7" s="2" t="s">
        <v>10</v>
      </c>
      <c r="H7" s="2" t="s">
        <v>11</v>
      </c>
      <c r="J7" s="4" t="s">
        <v>12</v>
      </c>
      <c r="K7" s="4">
        <v>20</v>
      </c>
      <c r="L7" s="4" t="s">
        <v>13</v>
      </c>
    </row>
    <row r="8" spans="1:12" s="11" customFormat="1" ht="27.75" x14ac:dyDescent="0.4">
      <c r="A8" s="187" t="s">
        <v>218</v>
      </c>
      <c r="B8" s="188"/>
      <c r="C8" s="188"/>
      <c r="D8" s="188"/>
      <c r="E8" s="188"/>
      <c r="F8" s="188"/>
      <c r="G8" s="189"/>
      <c r="H8" s="10"/>
      <c r="J8" s="12"/>
    </row>
    <row r="9" spans="1:12" s="11" customFormat="1" x14ac:dyDescent="0.25">
      <c r="A9" s="5">
        <v>1</v>
      </c>
      <c r="B9" s="6" t="s">
        <v>14</v>
      </c>
      <c r="C9" s="5">
        <v>31</v>
      </c>
      <c r="E9" s="7">
        <v>500</v>
      </c>
      <c r="F9" s="8">
        <v>62.4</v>
      </c>
      <c r="G9" s="9">
        <f t="shared" ref="G9:G72" si="0">F9*E9</f>
        <v>31200</v>
      </c>
      <c r="H9" s="10"/>
      <c r="J9" s="12">
        <v>52</v>
      </c>
      <c r="K9" s="11">
        <f>J9*20%</f>
        <v>10.4</v>
      </c>
      <c r="L9" s="11">
        <f>J9+K9</f>
        <v>62.4</v>
      </c>
    </row>
    <row r="10" spans="1:12" s="11" customFormat="1" x14ac:dyDescent="0.35">
      <c r="A10" s="5">
        <f t="shared" ref="A10:A73" si="1">A9+1</f>
        <v>2</v>
      </c>
      <c r="B10" s="13" t="s">
        <v>16</v>
      </c>
      <c r="C10" s="5">
        <v>0</v>
      </c>
      <c r="D10" s="48"/>
      <c r="E10" s="7">
        <v>20</v>
      </c>
      <c r="F10" s="8">
        <v>50.4</v>
      </c>
      <c r="G10" s="9">
        <f t="shared" si="0"/>
        <v>1008</v>
      </c>
      <c r="H10" s="10"/>
      <c r="J10" s="15">
        <v>42</v>
      </c>
      <c r="K10" s="11">
        <f>J10*20%</f>
        <v>8.4</v>
      </c>
      <c r="L10" s="11">
        <f>J10+K10</f>
        <v>50.4</v>
      </c>
    </row>
    <row r="11" spans="1:12" s="11" customFormat="1" x14ac:dyDescent="0.35">
      <c r="A11" s="5">
        <f t="shared" si="1"/>
        <v>3</v>
      </c>
      <c r="B11" s="13" t="s">
        <v>17</v>
      </c>
      <c r="C11" s="5">
        <v>0</v>
      </c>
      <c r="D11" s="48"/>
      <c r="E11" s="7">
        <v>10</v>
      </c>
      <c r="F11" s="8">
        <v>50.4</v>
      </c>
      <c r="G11" s="9">
        <f t="shared" si="0"/>
        <v>504</v>
      </c>
      <c r="H11" s="10"/>
      <c r="J11" s="14">
        <v>42</v>
      </c>
      <c r="K11" s="11">
        <f>J11*20%</f>
        <v>8.4</v>
      </c>
      <c r="L11" s="11">
        <f>J11+K11</f>
        <v>50.4</v>
      </c>
    </row>
    <row r="12" spans="1:12" s="11" customFormat="1" x14ac:dyDescent="0.35">
      <c r="A12" s="5">
        <f t="shared" si="1"/>
        <v>4</v>
      </c>
      <c r="B12" s="13" t="s">
        <v>18</v>
      </c>
      <c r="C12" s="5"/>
      <c r="D12" s="48"/>
      <c r="E12" s="7">
        <v>10</v>
      </c>
      <c r="F12" s="8">
        <v>50.4</v>
      </c>
      <c r="G12" s="9">
        <f t="shared" si="0"/>
        <v>504</v>
      </c>
      <c r="H12" s="10"/>
      <c r="J12" s="15">
        <v>42</v>
      </c>
      <c r="K12" s="11">
        <f>J12*20%</f>
        <v>8.4</v>
      </c>
      <c r="L12" s="11">
        <f>J12+K12</f>
        <v>50.4</v>
      </c>
    </row>
    <row r="13" spans="1:12" s="11" customFormat="1" x14ac:dyDescent="0.35">
      <c r="A13" s="5">
        <f t="shared" si="1"/>
        <v>5</v>
      </c>
      <c r="B13" s="13" t="s">
        <v>19</v>
      </c>
      <c r="C13" s="5"/>
      <c r="D13" s="48"/>
      <c r="E13" s="7">
        <v>20</v>
      </c>
      <c r="F13" s="8">
        <v>50.4</v>
      </c>
      <c r="G13" s="9">
        <f t="shared" si="0"/>
        <v>1008</v>
      </c>
      <c r="H13" s="10"/>
      <c r="J13" s="15">
        <v>42</v>
      </c>
      <c r="K13" s="11">
        <f>J13*20%</f>
        <v>8.4</v>
      </c>
      <c r="L13" s="11">
        <f>J13+K13</f>
        <v>50.4</v>
      </c>
    </row>
    <row r="14" spans="1:12" s="11" customFormat="1" x14ac:dyDescent="0.35">
      <c r="A14" s="5">
        <f t="shared" si="1"/>
        <v>6</v>
      </c>
      <c r="B14" s="13" t="s">
        <v>23</v>
      </c>
      <c r="C14" s="5"/>
      <c r="D14" s="48"/>
      <c r="E14" s="7">
        <v>500</v>
      </c>
      <c r="F14" s="8">
        <v>200</v>
      </c>
      <c r="G14" s="9">
        <f t="shared" si="0"/>
        <v>100000</v>
      </c>
      <c r="H14" s="10"/>
      <c r="J14" s="12"/>
    </row>
    <row r="15" spans="1:12" s="11" customFormat="1" x14ac:dyDescent="0.35">
      <c r="A15" s="5">
        <f t="shared" si="1"/>
        <v>7</v>
      </c>
      <c r="B15" s="13" t="s">
        <v>24</v>
      </c>
      <c r="C15" s="5"/>
      <c r="D15" s="48"/>
      <c r="E15" s="7">
        <v>500</v>
      </c>
      <c r="F15" s="8">
        <v>140</v>
      </c>
      <c r="G15" s="9">
        <f t="shared" si="0"/>
        <v>70000</v>
      </c>
      <c r="H15" s="10"/>
      <c r="J15" s="12"/>
    </row>
    <row r="16" spans="1:12" s="11" customFormat="1" x14ac:dyDescent="0.35">
      <c r="A16" s="5">
        <f t="shared" si="1"/>
        <v>8</v>
      </c>
      <c r="B16" s="13" t="s">
        <v>25</v>
      </c>
      <c r="C16" s="5"/>
      <c r="D16" s="48"/>
      <c r="E16" s="7">
        <v>500</v>
      </c>
      <c r="F16" s="8">
        <v>70</v>
      </c>
      <c r="G16" s="9">
        <f t="shared" si="0"/>
        <v>35000</v>
      </c>
      <c r="H16" s="10"/>
      <c r="J16" s="12"/>
    </row>
    <row r="17" spans="1:12" s="11" customFormat="1" x14ac:dyDescent="0.35">
      <c r="A17" s="5">
        <f t="shared" si="1"/>
        <v>9</v>
      </c>
      <c r="B17" s="13" t="s">
        <v>26</v>
      </c>
      <c r="C17" s="5">
        <v>331</v>
      </c>
      <c r="D17" s="48"/>
      <c r="E17" s="7">
        <v>1000</v>
      </c>
      <c r="F17" s="8">
        <v>39.6</v>
      </c>
      <c r="G17" s="9">
        <f t="shared" si="0"/>
        <v>39600</v>
      </c>
      <c r="H17" s="10"/>
      <c r="J17" s="18">
        <v>33</v>
      </c>
      <c r="K17" s="11">
        <f>J17*20%</f>
        <v>6.6000000000000005</v>
      </c>
      <c r="L17" s="11">
        <f>J17+K17</f>
        <v>39.6</v>
      </c>
    </row>
    <row r="18" spans="1:12" s="11" customFormat="1" x14ac:dyDescent="0.35">
      <c r="A18" s="5">
        <f t="shared" si="1"/>
        <v>10</v>
      </c>
      <c r="B18" s="17" t="s">
        <v>32</v>
      </c>
      <c r="C18" s="5">
        <v>19</v>
      </c>
      <c r="D18" s="48"/>
      <c r="E18" s="7">
        <v>120</v>
      </c>
      <c r="F18" s="8">
        <v>2500</v>
      </c>
      <c r="G18" s="9">
        <f t="shared" si="0"/>
        <v>300000</v>
      </c>
      <c r="H18" s="10"/>
      <c r="J18" s="14">
        <v>2950</v>
      </c>
      <c r="K18" s="11">
        <f>J18*20%</f>
        <v>590</v>
      </c>
      <c r="L18" s="11">
        <f>J18+K18</f>
        <v>3540</v>
      </c>
    </row>
    <row r="19" spans="1:12" s="11" customFormat="1" x14ac:dyDescent="0.35">
      <c r="A19" s="5">
        <f t="shared" si="1"/>
        <v>11</v>
      </c>
      <c r="B19" s="13" t="s">
        <v>33</v>
      </c>
      <c r="C19" s="5"/>
      <c r="D19" s="48"/>
      <c r="E19" s="7">
        <v>50</v>
      </c>
      <c r="F19" s="8">
        <v>2500</v>
      </c>
      <c r="G19" s="9">
        <f t="shared" si="0"/>
        <v>125000</v>
      </c>
      <c r="H19" s="10"/>
      <c r="J19" s="15"/>
    </row>
    <row r="20" spans="1:12" s="11" customFormat="1" ht="54" x14ac:dyDescent="0.35">
      <c r="A20" s="5">
        <f t="shared" si="1"/>
        <v>12</v>
      </c>
      <c r="B20" s="6" t="s">
        <v>34</v>
      </c>
      <c r="C20" s="5">
        <v>37</v>
      </c>
      <c r="D20" s="48"/>
      <c r="E20" s="7">
        <v>500</v>
      </c>
      <c r="F20" s="8">
        <v>420</v>
      </c>
      <c r="G20" s="9">
        <f t="shared" si="0"/>
        <v>210000</v>
      </c>
      <c r="H20" s="10"/>
      <c r="J20" s="12">
        <v>350</v>
      </c>
      <c r="K20" s="11">
        <f>J20*20%</f>
        <v>70</v>
      </c>
      <c r="L20" s="11">
        <f>J20+K20</f>
        <v>420</v>
      </c>
    </row>
    <row r="21" spans="1:12" s="11" customFormat="1" x14ac:dyDescent="0.35">
      <c r="A21" s="5">
        <f t="shared" si="1"/>
        <v>13</v>
      </c>
      <c r="B21" s="13" t="s">
        <v>35</v>
      </c>
      <c r="C21" s="5">
        <v>24</v>
      </c>
      <c r="D21" s="48"/>
      <c r="E21" s="7">
        <v>500</v>
      </c>
      <c r="F21" s="8">
        <v>348</v>
      </c>
      <c r="G21" s="9">
        <f t="shared" si="0"/>
        <v>174000</v>
      </c>
      <c r="H21" s="10"/>
      <c r="J21" s="14">
        <v>290</v>
      </c>
      <c r="K21" s="11">
        <f>J21*20%</f>
        <v>58</v>
      </c>
      <c r="L21" s="11">
        <f>J21+K21</f>
        <v>348</v>
      </c>
    </row>
    <row r="22" spans="1:12" s="11" customFormat="1" x14ac:dyDescent="0.35">
      <c r="A22" s="5">
        <f t="shared" si="1"/>
        <v>14</v>
      </c>
      <c r="B22" s="13" t="s">
        <v>36</v>
      </c>
      <c r="C22" s="5"/>
      <c r="D22" s="48"/>
      <c r="E22" s="7">
        <v>1000</v>
      </c>
      <c r="F22" s="8">
        <v>84</v>
      </c>
      <c r="G22" s="9">
        <f t="shared" si="0"/>
        <v>84000</v>
      </c>
      <c r="H22" s="10"/>
      <c r="J22" s="12"/>
    </row>
    <row r="23" spans="1:12" s="11" customFormat="1" x14ac:dyDescent="0.35">
      <c r="A23" s="5">
        <f t="shared" si="1"/>
        <v>15</v>
      </c>
      <c r="B23" s="6" t="s">
        <v>205</v>
      </c>
      <c r="C23" s="5"/>
      <c r="D23" s="50"/>
      <c r="E23" s="7">
        <v>5000</v>
      </c>
      <c r="F23" s="25">
        <v>25</v>
      </c>
      <c r="G23" s="9">
        <f>F23*E23</f>
        <v>125000</v>
      </c>
      <c r="H23" s="10"/>
      <c r="J23" s="12"/>
    </row>
    <row r="24" spans="1:12" s="11" customFormat="1" x14ac:dyDescent="0.35">
      <c r="A24" s="5">
        <f t="shared" si="1"/>
        <v>16</v>
      </c>
      <c r="B24" s="13" t="s">
        <v>37</v>
      </c>
      <c r="C24" s="5"/>
      <c r="D24" s="48"/>
      <c r="E24" s="7">
        <v>1500</v>
      </c>
      <c r="F24" s="8">
        <v>95</v>
      </c>
      <c r="G24" s="9">
        <f t="shared" si="0"/>
        <v>142500</v>
      </c>
      <c r="H24" s="10"/>
      <c r="J24" s="18"/>
    </row>
    <row r="25" spans="1:12" s="11" customFormat="1" ht="54" x14ac:dyDescent="0.35">
      <c r="A25" s="5">
        <f t="shared" si="1"/>
        <v>17</v>
      </c>
      <c r="B25" s="19" t="s">
        <v>38</v>
      </c>
      <c r="C25" s="5"/>
      <c r="D25" s="48"/>
      <c r="E25" s="7">
        <v>1000</v>
      </c>
      <c r="F25" s="8">
        <v>25</v>
      </c>
      <c r="G25" s="9">
        <f t="shared" si="0"/>
        <v>25000</v>
      </c>
      <c r="H25" s="10"/>
      <c r="J25" s="18">
        <v>500</v>
      </c>
      <c r="K25" s="11">
        <f>J25*20%</f>
        <v>100</v>
      </c>
      <c r="L25" s="11">
        <f>J25+K25</f>
        <v>600</v>
      </c>
    </row>
    <row r="26" spans="1:12" s="11" customFormat="1" x14ac:dyDescent="0.35">
      <c r="A26" s="5">
        <f t="shared" si="1"/>
        <v>18</v>
      </c>
      <c r="B26" s="17" t="s">
        <v>39</v>
      </c>
      <c r="C26" s="5">
        <v>50</v>
      </c>
      <c r="D26" s="48"/>
      <c r="E26" s="7">
        <v>200</v>
      </c>
      <c r="F26" s="8">
        <v>600</v>
      </c>
      <c r="G26" s="9">
        <f t="shared" si="0"/>
        <v>120000</v>
      </c>
      <c r="H26" s="10"/>
      <c r="J26" s="12"/>
    </row>
    <row r="27" spans="1:12" s="11" customFormat="1" ht="54" x14ac:dyDescent="0.35">
      <c r="A27" s="5">
        <f t="shared" si="1"/>
        <v>19</v>
      </c>
      <c r="B27" s="13" t="s">
        <v>47</v>
      </c>
      <c r="C27" s="5"/>
      <c r="D27" s="48"/>
      <c r="E27" s="7">
        <v>500</v>
      </c>
      <c r="F27" s="20">
        <v>350</v>
      </c>
      <c r="G27" s="9">
        <f t="shared" si="0"/>
        <v>175000</v>
      </c>
      <c r="H27" s="10"/>
      <c r="J27" s="12"/>
    </row>
    <row r="28" spans="1:12" s="11" customFormat="1" x14ac:dyDescent="0.35">
      <c r="A28" s="5">
        <f t="shared" si="1"/>
        <v>20</v>
      </c>
      <c r="B28" s="13" t="s">
        <v>48</v>
      </c>
      <c r="C28" s="5"/>
      <c r="D28" s="48"/>
      <c r="E28" s="7">
        <v>50</v>
      </c>
      <c r="F28" s="20">
        <v>350</v>
      </c>
      <c r="G28" s="9">
        <f t="shared" si="0"/>
        <v>17500</v>
      </c>
      <c r="H28" s="10"/>
      <c r="J28" s="12"/>
    </row>
    <row r="29" spans="1:12" s="11" customFormat="1" x14ac:dyDescent="0.35">
      <c r="A29" s="5">
        <f t="shared" si="1"/>
        <v>21</v>
      </c>
      <c r="B29" s="13" t="s">
        <v>49</v>
      </c>
      <c r="C29" s="5"/>
      <c r="D29" s="48"/>
      <c r="E29" s="7">
        <v>50</v>
      </c>
      <c r="F29" s="20">
        <v>350</v>
      </c>
      <c r="G29" s="9">
        <f t="shared" si="0"/>
        <v>17500</v>
      </c>
      <c r="H29" s="10"/>
      <c r="J29" s="12"/>
    </row>
    <row r="30" spans="1:12" s="11" customFormat="1" x14ac:dyDescent="0.35">
      <c r="A30" s="5">
        <f t="shared" si="1"/>
        <v>22</v>
      </c>
      <c r="B30" s="13" t="s">
        <v>50</v>
      </c>
      <c r="C30" s="5"/>
      <c r="D30" s="48"/>
      <c r="E30" s="7">
        <v>50</v>
      </c>
      <c r="F30" s="20">
        <v>350</v>
      </c>
      <c r="G30" s="9">
        <f t="shared" si="0"/>
        <v>17500</v>
      </c>
      <c r="H30" s="10"/>
      <c r="J30" s="12"/>
    </row>
    <row r="31" spans="1:12" s="11" customFormat="1" x14ac:dyDescent="0.35">
      <c r="A31" s="5">
        <f t="shared" si="1"/>
        <v>23</v>
      </c>
      <c r="B31" s="13" t="s">
        <v>51</v>
      </c>
      <c r="C31" s="5"/>
      <c r="D31" s="48"/>
      <c r="E31" s="7">
        <v>50</v>
      </c>
      <c r="F31" s="20">
        <v>350</v>
      </c>
      <c r="G31" s="9">
        <f t="shared" si="0"/>
        <v>17500</v>
      </c>
      <c r="H31" s="10"/>
      <c r="J31" s="12"/>
    </row>
    <row r="32" spans="1:12" s="11" customFormat="1" x14ac:dyDescent="0.35">
      <c r="A32" s="5">
        <f t="shared" si="1"/>
        <v>24</v>
      </c>
      <c r="B32" s="13" t="s">
        <v>52</v>
      </c>
      <c r="C32" s="5"/>
      <c r="D32" s="48"/>
      <c r="E32" s="7">
        <v>50</v>
      </c>
      <c r="F32" s="20">
        <v>350</v>
      </c>
      <c r="G32" s="9">
        <f t="shared" si="0"/>
        <v>17500</v>
      </c>
      <c r="H32" s="10"/>
      <c r="J32" s="12"/>
    </row>
    <row r="33" spans="1:12" s="11" customFormat="1" x14ac:dyDescent="0.35">
      <c r="A33" s="5">
        <f t="shared" si="1"/>
        <v>25</v>
      </c>
      <c r="B33" s="13" t="s">
        <v>53</v>
      </c>
      <c r="C33" s="5"/>
      <c r="D33" s="48"/>
      <c r="E33" s="7">
        <v>100</v>
      </c>
      <c r="F33" s="20">
        <v>350</v>
      </c>
      <c r="G33" s="9">
        <f t="shared" si="0"/>
        <v>35000</v>
      </c>
      <c r="H33" s="10"/>
      <c r="J33" s="12"/>
    </row>
    <row r="34" spans="1:12" s="11" customFormat="1" x14ac:dyDescent="0.35">
      <c r="A34" s="5">
        <f t="shared" si="1"/>
        <v>26</v>
      </c>
      <c r="B34" s="13" t="s">
        <v>54</v>
      </c>
      <c r="C34" s="5"/>
      <c r="D34" s="48"/>
      <c r="E34" s="7">
        <v>50</v>
      </c>
      <c r="F34" s="20">
        <v>350</v>
      </c>
      <c r="G34" s="9">
        <f t="shared" si="0"/>
        <v>17500</v>
      </c>
      <c r="H34" s="10"/>
      <c r="J34" s="12"/>
    </row>
    <row r="35" spans="1:12" s="11" customFormat="1" x14ac:dyDescent="0.35">
      <c r="A35" s="5">
        <f t="shared" si="1"/>
        <v>27</v>
      </c>
      <c r="B35" s="13" t="s">
        <v>55</v>
      </c>
      <c r="C35" s="5"/>
      <c r="D35" s="48"/>
      <c r="E35" s="7">
        <v>100</v>
      </c>
      <c r="F35" s="20">
        <v>50</v>
      </c>
      <c r="G35" s="9">
        <f t="shared" si="0"/>
        <v>5000</v>
      </c>
      <c r="H35" s="10"/>
      <c r="J35" s="18">
        <v>6</v>
      </c>
      <c r="K35" s="11">
        <f>J35*20%</f>
        <v>1.2000000000000002</v>
      </c>
      <c r="L35" s="11">
        <f>J35+K35</f>
        <v>7.2</v>
      </c>
    </row>
    <row r="36" spans="1:12" s="11" customFormat="1" x14ac:dyDescent="0.35">
      <c r="A36" s="5">
        <f t="shared" si="1"/>
        <v>28</v>
      </c>
      <c r="B36" s="19" t="s">
        <v>58</v>
      </c>
      <c r="C36" s="5"/>
      <c r="D36" s="48"/>
      <c r="E36" s="7">
        <v>2500</v>
      </c>
      <c r="F36" s="8">
        <v>7.2</v>
      </c>
      <c r="G36" s="9">
        <f t="shared" si="0"/>
        <v>18000</v>
      </c>
      <c r="H36" s="10"/>
      <c r="J36" s="18">
        <v>155</v>
      </c>
      <c r="K36" s="11">
        <f>J36*20%</f>
        <v>31</v>
      </c>
      <c r="L36" s="11">
        <f>J36+K36</f>
        <v>186</v>
      </c>
    </row>
    <row r="37" spans="1:12" s="11" customFormat="1" x14ac:dyDescent="0.35">
      <c r="A37" s="5">
        <f t="shared" si="1"/>
        <v>29</v>
      </c>
      <c r="B37" s="21" t="s">
        <v>65</v>
      </c>
      <c r="C37" s="5">
        <v>225</v>
      </c>
      <c r="D37" s="48"/>
      <c r="E37" s="7">
        <v>1500</v>
      </c>
      <c r="F37" s="8">
        <v>186</v>
      </c>
      <c r="G37" s="9">
        <f t="shared" si="0"/>
        <v>279000</v>
      </c>
      <c r="H37" s="10"/>
      <c r="J37" s="12"/>
    </row>
    <row r="38" spans="1:12" s="11" customFormat="1" x14ac:dyDescent="0.35">
      <c r="A38" s="5">
        <f t="shared" si="1"/>
        <v>30</v>
      </c>
      <c r="B38" s="6" t="s">
        <v>67</v>
      </c>
      <c r="C38" s="5"/>
      <c r="D38" s="48"/>
      <c r="E38" s="7">
        <v>1000</v>
      </c>
      <c r="F38" s="8">
        <v>1200</v>
      </c>
      <c r="G38" s="9">
        <f t="shared" si="0"/>
        <v>1200000</v>
      </c>
      <c r="H38" s="10"/>
      <c r="J38" s="18">
        <v>11</v>
      </c>
      <c r="K38" s="11">
        <f>J38*20%</f>
        <v>2.2000000000000002</v>
      </c>
      <c r="L38" s="11">
        <f>J38+K38</f>
        <v>13.2</v>
      </c>
    </row>
    <row r="39" spans="1:12" s="11" customFormat="1" x14ac:dyDescent="0.35">
      <c r="A39" s="5">
        <f t="shared" si="1"/>
        <v>31</v>
      </c>
      <c r="B39" s="19" t="s">
        <v>68</v>
      </c>
      <c r="C39" s="5">
        <v>0</v>
      </c>
      <c r="D39" s="48"/>
      <c r="E39" s="7">
        <v>7000</v>
      </c>
      <c r="F39" s="8">
        <v>13.2</v>
      </c>
      <c r="G39" s="9">
        <f t="shared" si="0"/>
        <v>92400</v>
      </c>
      <c r="H39" s="10"/>
      <c r="J39" s="12"/>
    </row>
    <row r="40" spans="1:12" s="11" customFormat="1" x14ac:dyDescent="0.35">
      <c r="A40" s="5">
        <f t="shared" si="1"/>
        <v>32</v>
      </c>
      <c r="B40" s="13" t="s">
        <v>69</v>
      </c>
      <c r="C40" s="5"/>
      <c r="D40" s="48"/>
      <c r="E40" s="7">
        <v>1000</v>
      </c>
      <c r="F40" s="8">
        <v>10.25</v>
      </c>
      <c r="G40" s="9">
        <f t="shared" si="0"/>
        <v>10250</v>
      </c>
      <c r="H40" s="10"/>
      <c r="J40" s="12"/>
    </row>
    <row r="41" spans="1:12" s="11" customFormat="1" x14ac:dyDescent="0.35">
      <c r="A41" s="5">
        <f t="shared" si="1"/>
        <v>33</v>
      </c>
      <c r="B41" s="13" t="s">
        <v>70</v>
      </c>
      <c r="C41" s="5"/>
      <c r="D41" s="48"/>
      <c r="E41" s="7">
        <v>1000</v>
      </c>
      <c r="F41" s="8">
        <v>64</v>
      </c>
      <c r="G41" s="9">
        <f t="shared" si="0"/>
        <v>64000</v>
      </c>
      <c r="H41" s="10"/>
      <c r="J41" s="12"/>
    </row>
    <row r="42" spans="1:12" s="11" customFormat="1" x14ac:dyDescent="0.35">
      <c r="A42" s="5">
        <f t="shared" si="1"/>
        <v>34</v>
      </c>
      <c r="B42" s="13" t="s">
        <v>71</v>
      </c>
      <c r="C42" s="5">
        <v>71</v>
      </c>
      <c r="D42" s="54"/>
      <c r="E42" s="7">
        <v>2500</v>
      </c>
      <c r="F42" s="8">
        <v>12</v>
      </c>
      <c r="G42" s="9">
        <f t="shared" si="0"/>
        <v>30000</v>
      </c>
      <c r="H42" s="10"/>
      <c r="J42" s="18">
        <v>12.5</v>
      </c>
      <c r="K42" s="11">
        <f>J42*20%</f>
        <v>2.5</v>
      </c>
      <c r="L42" s="11">
        <f>J42+K42</f>
        <v>15</v>
      </c>
    </row>
    <row r="43" spans="1:12" s="11" customFormat="1" x14ac:dyDescent="0.35">
      <c r="A43" s="5">
        <f t="shared" si="1"/>
        <v>35</v>
      </c>
      <c r="B43" s="17" t="s">
        <v>72</v>
      </c>
      <c r="C43" s="5">
        <v>3596</v>
      </c>
      <c r="D43" s="54"/>
      <c r="E43" s="7">
        <f>75000+2500</f>
        <v>77500</v>
      </c>
      <c r="F43" s="8">
        <v>15</v>
      </c>
      <c r="G43" s="9">
        <f t="shared" si="0"/>
        <v>1162500</v>
      </c>
      <c r="H43" s="10"/>
      <c r="J43" s="12">
        <v>19</v>
      </c>
      <c r="K43" s="11">
        <f>J43*20%</f>
        <v>3.8000000000000003</v>
      </c>
      <c r="L43" s="11">
        <f>J43+K43</f>
        <v>22.8</v>
      </c>
    </row>
    <row r="44" spans="1:12" s="11" customFormat="1" x14ac:dyDescent="0.35">
      <c r="A44" s="5">
        <f t="shared" si="1"/>
        <v>36</v>
      </c>
      <c r="B44" s="6" t="s">
        <v>73</v>
      </c>
      <c r="C44" s="5"/>
      <c r="D44" s="48"/>
      <c r="E44" s="7">
        <v>5000</v>
      </c>
      <c r="F44" s="8">
        <v>22.8</v>
      </c>
      <c r="G44" s="9">
        <f t="shared" si="0"/>
        <v>114000</v>
      </c>
      <c r="H44" s="10"/>
      <c r="J44" s="12">
        <v>61</v>
      </c>
      <c r="K44" s="11">
        <f>J44*20%</f>
        <v>12.200000000000001</v>
      </c>
      <c r="L44" s="11">
        <f>J44+K44</f>
        <v>73.2</v>
      </c>
    </row>
    <row r="45" spans="1:12" s="11" customFormat="1" x14ac:dyDescent="0.35">
      <c r="A45" s="5">
        <f t="shared" si="1"/>
        <v>37</v>
      </c>
      <c r="B45" s="6" t="s">
        <v>74</v>
      </c>
      <c r="C45" s="5">
        <v>176</v>
      </c>
      <c r="D45" s="54"/>
      <c r="E45" s="7">
        <v>1000</v>
      </c>
      <c r="F45" s="8">
        <v>73.2</v>
      </c>
      <c r="G45" s="9">
        <f t="shared" si="0"/>
        <v>73200</v>
      </c>
      <c r="H45" s="10"/>
      <c r="J45" s="18">
        <v>10.25</v>
      </c>
      <c r="K45" s="11">
        <f>J45*20%</f>
        <v>2.0500000000000003</v>
      </c>
      <c r="L45" s="11">
        <f>J45+K45</f>
        <v>12.3</v>
      </c>
    </row>
    <row r="46" spans="1:12" s="11" customFormat="1" x14ac:dyDescent="0.35">
      <c r="A46" s="5">
        <f t="shared" si="1"/>
        <v>38</v>
      </c>
      <c r="B46" s="19" t="s">
        <v>75</v>
      </c>
      <c r="C46" s="5">
        <v>3331</v>
      </c>
      <c r="D46" s="48"/>
      <c r="E46" s="7">
        <f>25000+100000</f>
        <v>125000</v>
      </c>
      <c r="F46" s="8">
        <v>12.3</v>
      </c>
      <c r="G46" s="9">
        <f t="shared" si="0"/>
        <v>1537500</v>
      </c>
      <c r="H46" s="10"/>
      <c r="J46" s="12">
        <v>18</v>
      </c>
      <c r="K46" s="11">
        <f>J46*20%</f>
        <v>3.6</v>
      </c>
      <c r="L46" s="11">
        <f>J46+K46</f>
        <v>21.6</v>
      </c>
    </row>
    <row r="47" spans="1:12" s="11" customFormat="1" ht="54" x14ac:dyDescent="0.35">
      <c r="A47" s="5">
        <f t="shared" si="1"/>
        <v>39</v>
      </c>
      <c r="B47" s="13" t="s">
        <v>76</v>
      </c>
      <c r="C47" s="5">
        <v>361</v>
      </c>
      <c r="D47" s="48"/>
      <c r="E47" s="7">
        <v>10000</v>
      </c>
      <c r="F47" s="8">
        <v>21.6</v>
      </c>
      <c r="G47" s="9">
        <f t="shared" si="0"/>
        <v>216000</v>
      </c>
      <c r="H47" s="10"/>
      <c r="J47" s="12"/>
    </row>
    <row r="48" spans="1:12" s="11" customFormat="1" ht="54" x14ac:dyDescent="0.35">
      <c r="A48" s="5">
        <f t="shared" si="1"/>
        <v>40</v>
      </c>
      <c r="B48" s="6" t="s">
        <v>77</v>
      </c>
      <c r="C48" s="5"/>
      <c r="D48" s="48"/>
      <c r="E48" s="7">
        <v>500</v>
      </c>
      <c r="F48" s="8">
        <v>70</v>
      </c>
      <c r="G48" s="9">
        <f t="shared" si="0"/>
        <v>35000</v>
      </c>
      <c r="H48" s="10"/>
      <c r="J48" s="12"/>
    </row>
    <row r="49" spans="1:12" s="11" customFormat="1" x14ac:dyDescent="0.35">
      <c r="A49" s="5">
        <f t="shared" si="1"/>
        <v>41</v>
      </c>
      <c r="B49" s="17" t="s">
        <v>78</v>
      </c>
      <c r="C49" s="5"/>
      <c r="D49" s="48"/>
      <c r="E49" s="7">
        <v>10</v>
      </c>
      <c r="F49" s="8">
        <v>2200</v>
      </c>
      <c r="G49" s="9">
        <f t="shared" si="0"/>
        <v>22000</v>
      </c>
      <c r="H49" s="10"/>
      <c r="J49" s="12"/>
    </row>
    <row r="50" spans="1:12" s="11" customFormat="1" x14ac:dyDescent="0.35">
      <c r="A50" s="5">
        <f t="shared" si="1"/>
        <v>42</v>
      </c>
      <c r="B50" s="17" t="s">
        <v>79</v>
      </c>
      <c r="C50" s="5"/>
      <c r="D50" s="48"/>
      <c r="E50" s="7">
        <v>10</v>
      </c>
      <c r="F50" s="8">
        <v>2200</v>
      </c>
      <c r="G50" s="9">
        <f t="shared" si="0"/>
        <v>22000</v>
      </c>
      <c r="H50" s="10"/>
      <c r="J50" s="14">
        <v>12.25</v>
      </c>
      <c r="K50" s="11">
        <f>J50*20%</f>
        <v>2.4500000000000002</v>
      </c>
      <c r="L50" s="11">
        <f>J50+K50</f>
        <v>14.7</v>
      </c>
    </row>
    <row r="51" spans="1:12" s="11" customFormat="1" x14ac:dyDescent="0.35">
      <c r="A51" s="5">
        <f t="shared" si="1"/>
        <v>43</v>
      </c>
      <c r="B51" s="17" t="s">
        <v>80</v>
      </c>
      <c r="C51" s="5">
        <v>72</v>
      </c>
      <c r="D51" s="48"/>
      <c r="E51" s="7">
        <v>10000</v>
      </c>
      <c r="F51" s="8">
        <v>14.7</v>
      </c>
      <c r="G51" s="9">
        <f t="shared" si="0"/>
        <v>147000</v>
      </c>
      <c r="H51" s="10"/>
      <c r="J51" s="12">
        <v>112</v>
      </c>
      <c r="K51" s="11">
        <f>J51*20%</f>
        <v>22.400000000000002</v>
      </c>
      <c r="L51" s="11">
        <f>J51+K51</f>
        <v>134.4</v>
      </c>
    </row>
    <row r="52" spans="1:12" s="11" customFormat="1" x14ac:dyDescent="0.35">
      <c r="A52" s="5">
        <f t="shared" si="1"/>
        <v>44</v>
      </c>
      <c r="B52" s="6" t="s">
        <v>81</v>
      </c>
      <c r="C52" s="5">
        <v>0</v>
      </c>
      <c r="D52" s="48"/>
      <c r="E52" s="7">
        <v>1000</v>
      </c>
      <c r="F52" s="8">
        <v>134.4</v>
      </c>
      <c r="G52" s="9">
        <f t="shared" si="0"/>
        <v>134400</v>
      </c>
      <c r="H52" s="10"/>
      <c r="J52" s="14">
        <v>9.1999999999999993</v>
      </c>
      <c r="K52" s="11">
        <f>J52*20%</f>
        <v>1.8399999999999999</v>
      </c>
      <c r="L52" s="11">
        <f>J52+K52</f>
        <v>11.04</v>
      </c>
    </row>
    <row r="53" spans="1:12" s="11" customFormat="1" ht="54" x14ac:dyDescent="0.35">
      <c r="A53" s="5">
        <f t="shared" si="1"/>
        <v>45</v>
      </c>
      <c r="B53" s="13" t="s">
        <v>82</v>
      </c>
      <c r="C53" s="5">
        <v>262</v>
      </c>
      <c r="D53" s="48"/>
      <c r="E53" s="7">
        <v>65000</v>
      </c>
      <c r="F53" s="8">
        <v>11.04</v>
      </c>
      <c r="G53" s="9">
        <f t="shared" si="0"/>
        <v>717600</v>
      </c>
      <c r="H53" s="10"/>
      <c r="J53" s="12"/>
    </row>
    <row r="54" spans="1:12" s="11" customFormat="1" x14ac:dyDescent="0.35">
      <c r="A54" s="5">
        <f t="shared" si="1"/>
        <v>46</v>
      </c>
      <c r="B54" s="17" t="s">
        <v>83</v>
      </c>
      <c r="C54" s="5"/>
      <c r="D54" s="48"/>
      <c r="E54" s="7">
        <v>25</v>
      </c>
      <c r="F54" s="8">
        <v>300</v>
      </c>
      <c r="G54" s="9">
        <f t="shared" si="0"/>
        <v>7500</v>
      </c>
      <c r="H54" s="10"/>
      <c r="J54" s="12"/>
    </row>
    <row r="55" spans="1:12" s="11" customFormat="1" x14ac:dyDescent="0.35">
      <c r="A55" s="5">
        <f t="shared" si="1"/>
        <v>47</v>
      </c>
      <c r="B55" s="17" t="s">
        <v>84</v>
      </c>
      <c r="C55" s="5"/>
      <c r="D55" s="54"/>
      <c r="E55" s="7">
        <v>25</v>
      </c>
      <c r="F55" s="8">
        <v>300</v>
      </c>
      <c r="G55" s="9">
        <f t="shared" si="0"/>
        <v>7500</v>
      </c>
      <c r="H55" s="10"/>
      <c r="J55" s="12"/>
    </row>
    <row r="56" spans="1:12" s="11" customFormat="1" x14ac:dyDescent="0.35">
      <c r="A56" s="5">
        <f t="shared" si="1"/>
        <v>48</v>
      </c>
      <c r="B56" s="13" t="s">
        <v>85</v>
      </c>
      <c r="C56" s="5"/>
      <c r="D56" s="48"/>
      <c r="E56" s="7">
        <v>100</v>
      </c>
      <c r="F56" s="8">
        <v>82</v>
      </c>
      <c r="G56" s="9">
        <f t="shared" si="0"/>
        <v>8200</v>
      </c>
      <c r="H56" s="10"/>
      <c r="J56" s="12"/>
    </row>
    <row r="57" spans="1:12" s="11" customFormat="1" x14ac:dyDescent="0.35">
      <c r="A57" s="5">
        <f t="shared" si="1"/>
        <v>49</v>
      </c>
      <c r="B57" s="13" t="s">
        <v>86</v>
      </c>
      <c r="C57" s="5"/>
      <c r="D57" s="48"/>
      <c r="E57" s="7">
        <v>200</v>
      </c>
      <c r="F57" s="20">
        <v>700</v>
      </c>
      <c r="G57" s="9">
        <f t="shared" si="0"/>
        <v>140000</v>
      </c>
      <c r="H57" s="10"/>
      <c r="J57" s="12">
        <v>82</v>
      </c>
      <c r="K57" s="11">
        <f>J57*20%</f>
        <v>16.400000000000002</v>
      </c>
      <c r="L57" s="11">
        <f>J57+K57</f>
        <v>98.4</v>
      </c>
    </row>
    <row r="58" spans="1:12" s="11" customFormat="1" x14ac:dyDescent="0.35">
      <c r="A58" s="5">
        <f t="shared" si="1"/>
        <v>50</v>
      </c>
      <c r="B58" s="6" t="s">
        <v>87</v>
      </c>
      <c r="C58" s="5">
        <v>109</v>
      </c>
      <c r="D58" s="54"/>
      <c r="E58" s="7">
        <v>3000</v>
      </c>
      <c r="F58" s="8">
        <v>98.4</v>
      </c>
      <c r="G58" s="9">
        <f t="shared" si="0"/>
        <v>295200</v>
      </c>
      <c r="H58" s="10"/>
      <c r="J58" s="12"/>
    </row>
    <row r="59" spans="1:12" s="11" customFormat="1" x14ac:dyDescent="0.35">
      <c r="A59" s="5">
        <f t="shared" si="1"/>
        <v>51</v>
      </c>
      <c r="B59" s="13" t="s">
        <v>88</v>
      </c>
      <c r="C59" s="5"/>
      <c r="D59" s="54"/>
      <c r="E59" s="7">
        <v>100</v>
      </c>
      <c r="F59" s="8">
        <v>179</v>
      </c>
      <c r="G59" s="9">
        <f t="shared" si="0"/>
        <v>17900</v>
      </c>
      <c r="H59" s="10"/>
      <c r="J59" s="12"/>
    </row>
    <row r="60" spans="1:12" s="11" customFormat="1" x14ac:dyDescent="0.35">
      <c r="A60" s="5">
        <f t="shared" si="1"/>
        <v>52</v>
      </c>
      <c r="B60" s="13" t="s">
        <v>89</v>
      </c>
      <c r="C60" s="5"/>
      <c r="D60" s="48"/>
      <c r="E60" s="7">
        <v>100</v>
      </c>
      <c r="F60" s="8">
        <v>179</v>
      </c>
      <c r="G60" s="9">
        <f t="shared" si="0"/>
        <v>17900</v>
      </c>
      <c r="H60" s="10"/>
      <c r="J60" s="12"/>
    </row>
    <row r="61" spans="1:12" s="11" customFormat="1" x14ac:dyDescent="0.35">
      <c r="A61" s="5">
        <f t="shared" si="1"/>
        <v>53</v>
      </c>
      <c r="B61" s="13" t="s">
        <v>90</v>
      </c>
      <c r="C61" s="5"/>
      <c r="D61" s="48"/>
      <c r="E61" s="7">
        <v>100</v>
      </c>
      <c r="F61" s="8">
        <v>82</v>
      </c>
      <c r="G61" s="9">
        <f t="shared" si="0"/>
        <v>8200</v>
      </c>
      <c r="H61" s="10"/>
      <c r="J61" s="12"/>
    </row>
    <row r="62" spans="1:12" s="11" customFormat="1" x14ac:dyDescent="0.35">
      <c r="A62" s="5">
        <f t="shared" si="1"/>
        <v>54</v>
      </c>
      <c r="B62" s="13" t="s">
        <v>91</v>
      </c>
      <c r="C62" s="5"/>
      <c r="D62" s="48"/>
      <c r="E62" s="7">
        <v>100</v>
      </c>
      <c r="F62" s="8">
        <v>82</v>
      </c>
      <c r="G62" s="9">
        <f t="shared" si="0"/>
        <v>8200</v>
      </c>
      <c r="H62" s="10"/>
      <c r="J62" s="12"/>
    </row>
    <row r="63" spans="1:12" s="11" customFormat="1" x14ac:dyDescent="0.35">
      <c r="A63" s="5">
        <f t="shared" si="1"/>
        <v>55</v>
      </c>
      <c r="B63" s="13" t="s">
        <v>92</v>
      </c>
      <c r="C63" s="5"/>
      <c r="D63" s="48"/>
      <c r="E63" s="7">
        <v>100</v>
      </c>
      <c r="F63" s="8">
        <v>82</v>
      </c>
      <c r="G63" s="9">
        <f t="shared" si="0"/>
        <v>8200</v>
      </c>
      <c r="H63" s="10"/>
      <c r="J63" s="12"/>
    </row>
    <row r="64" spans="1:12" s="11" customFormat="1" x14ac:dyDescent="0.35">
      <c r="A64" s="5">
        <f t="shared" si="1"/>
        <v>56</v>
      </c>
      <c r="B64" s="13" t="s">
        <v>93</v>
      </c>
      <c r="C64" s="5"/>
      <c r="D64" s="48"/>
      <c r="E64" s="7">
        <v>200</v>
      </c>
      <c r="F64" s="20">
        <v>700</v>
      </c>
      <c r="G64" s="9">
        <f t="shared" si="0"/>
        <v>140000</v>
      </c>
      <c r="H64" s="10"/>
      <c r="J64" s="18">
        <v>1060</v>
      </c>
      <c r="K64" s="11">
        <f>J64*20%</f>
        <v>212</v>
      </c>
      <c r="L64" s="11">
        <f>J64+K64</f>
        <v>1272</v>
      </c>
    </row>
    <row r="65" spans="1:12" s="11" customFormat="1" x14ac:dyDescent="0.35">
      <c r="A65" s="5">
        <f t="shared" si="1"/>
        <v>57</v>
      </c>
      <c r="B65" s="19" t="s">
        <v>94</v>
      </c>
      <c r="C65" s="5">
        <v>5</v>
      </c>
      <c r="D65" s="48"/>
      <c r="E65" s="7">
        <v>50</v>
      </c>
      <c r="F65" s="8">
        <v>1272</v>
      </c>
      <c r="G65" s="9">
        <f t="shared" si="0"/>
        <v>63600</v>
      </c>
      <c r="H65" s="10"/>
      <c r="J65" s="12"/>
    </row>
    <row r="66" spans="1:12" s="11" customFormat="1" x14ac:dyDescent="0.35">
      <c r="A66" s="5">
        <f t="shared" si="1"/>
        <v>58</v>
      </c>
      <c r="B66" s="17" t="s">
        <v>95</v>
      </c>
      <c r="C66" s="5"/>
      <c r="D66" s="48"/>
      <c r="E66" s="7">
        <v>5</v>
      </c>
      <c r="F66" s="8">
        <v>8500</v>
      </c>
      <c r="G66" s="9">
        <f t="shared" si="0"/>
        <v>42500</v>
      </c>
      <c r="H66" s="10"/>
      <c r="J66" s="12"/>
    </row>
    <row r="67" spans="1:12" s="11" customFormat="1" x14ac:dyDescent="0.35">
      <c r="A67" s="5">
        <f t="shared" si="1"/>
        <v>59</v>
      </c>
      <c r="B67" s="17" t="s">
        <v>99</v>
      </c>
      <c r="C67" s="5"/>
      <c r="D67" s="48"/>
      <c r="E67" s="7">
        <v>20</v>
      </c>
      <c r="F67" s="8">
        <v>1300</v>
      </c>
      <c r="G67" s="9">
        <f t="shared" si="0"/>
        <v>26000</v>
      </c>
      <c r="H67" s="10"/>
      <c r="J67" s="12"/>
    </row>
    <row r="68" spans="1:12" s="11" customFormat="1" x14ac:dyDescent="0.35">
      <c r="A68" s="5">
        <f t="shared" si="1"/>
        <v>60</v>
      </c>
      <c r="B68" s="13" t="s">
        <v>101</v>
      </c>
      <c r="C68" s="5"/>
      <c r="D68" s="48"/>
      <c r="E68" s="7">
        <v>5000</v>
      </c>
      <c r="F68" s="8">
        <v>9.5</v>
      </c>
      <c r="G68" s="9">
        <f t="shared" si="0"/>
        <v>47500</v>
      </c>
      <c r="H68" s="10"/>
      <c r="J68" s="12"/>
    </row>
    <row r="69" spans="1:12" s="11" customFormat="1" x14ac:dyDescent="0.35">
      <c r="A69" s="5">
        <f t="shared" si="1"/>
        <v>61</v>
      </c>
      <c r="B69" s="13" t="s">
        <v>102</v>
      </c>
      <c r="C69" s="5"/>
      <c r="D69" s="48"/>
      <c r="E69" s="7">
        <v>5000</v>
      </c>
      <c r="F69" s="8">
        <v>9.5</v>
      </c>
      <c r="G69" s="9">
        <f t="shared" si="0"/>
        <v>47500</v>
      </c>
      <c r="H69" s="10"/>
      <c r="J69" s="16">
        <v>160</v>
      </c>
      <c r="K69" s="11">
        <f t="shared" ref="K69:K74" si="2">J69*20%</f>
        <v>32</v>
      </c>
      <c r="L69" s="11">
        <f t="shared" ref="L69:L74" si="3">J69+K69</f>
        <v>192</v>
      </c>
    </row>
    <row r="70" spans="1:12" s="11" customFormat="1" x14ac:dyDescent="0.35">
      <c r="A70" s="5">
        <f t="shared" si="1"/>
        <v>62</v>
      </c>
      <c r="B70" s="6" t="s">
        <v>103</v>
      </c>
      <c r="C70" s="5"/>
      <c r="D70" s="48"/>
      <c r="E70" s="7">
        <v>1000</v>
      </c>
      <c r="F70" s="8">
        <v>192</v>
      </c>
      <c r="G70" s="9">
        <f t="shared" si="0"/>
        <v>192000</v>
      </c>
      <c r="H70" s="10"/>
      <c r="J70" s="18">
        <v>68</v>
      </c>
      <c r="K70" s="11">
        <f t="shared" si="2"/>
        <v>13.600000000000001</v>
      </c>
      <c r="L70" s="11">
        <f t="shared" si="3"/>
        <v>81.599999999999994</v>
      </c>
    </row>
    <row r="71" spans="1:12" s="11" customFormat="1" x14ac:dyDescent="0.35">
      <c r="A71" s="5">
        <f t="shared" si="1"/>
        <v>63</v>
      </c>
      <c r="B71" s="19" t="s">
        <v>104</v>
      </c>
      <c r="C71" s="5">
        <v>1295</v>
      </c>
      <c r="D71" s="48"/>
      <c r="E71" s="7">
        <v>25000</v>
      </c>
      <c r="F71" s="8">
        <v>81.599999999999994</v>
      </c>
      <c r="G71" s="9">
        <f t="shared" si="0"/>
        <v>2039999.9999999998</v>
      </c>
      <c r="H71" s="10"/>
      <c r="J71" s="12">
        <v>23.2</v>
      </c>
      <c r="K71" s="11">
        <f t="shared" si="2"/>
        <v>4.6399999999999997</v>
      </c>
      <c r="L71" s="11">
        <f t="shared" si="3"/>
        <v>27.84</v>
      </c>
    </row>
    <row r="72" spans="1:12" s="11" customFormat="1" x14ac:dyDescent="0.35">
      <c r="A72" s="5">
        <f t="shared" si="1"/>
        <v>64</v>
      </c>
      <c r="B72" s="13" t="s">
        <v>105</v>
      </c>
      <c r="C72" s="5">
        <v>1695</v>
      </c>
      <c r="D72" s="48"/>
      <c r="E72" s="7">
        <v>50000</v>
      </c>
      <c r="F72" s="8">
        <v>27.84</v>
      </c>
      <c r="G72" s="9">
        <f t="shared" si="0"/>
        <v>1392000</v>
      </c>
      <c r="H72" s="10"/>
      <c r="J72" s="12">
        <v>150</v>
      </c>
      <c r="K72" s="11">
        <f t="shared" si="2"/>
        <v>30</v>
      </c>
      <c r="L72" s="11">
        <f t="shared" si="3"/>
        <v>180</v>
      </c>
    </row>
    <row r="73" spans="1:12" s="11" customFormat="1" x14ac:dyDescent="0.35">
      <c r="A73" s="5">
        <f t="shared" si="1"/>
        <v>65</v>
      </c>
      <c r="B73" s="6" t="s">
        <v>106</v>
      </c>
      <c r="C73" s="5">
        <v>52</v>
      </c>
      <c r="D73" s="48"/>
      <c r="E73" s="7">
        <v>2000</v>
      </c>
      <c r="F73" s="8">
        <v>180</v>
      </c>
      <c r="G73" s="9">
        <f t="shared" ref="G73:G111" si="4">F73*E73</f>
        <v>360000</v>
      </c>
      <c r="H73" s="10"/>
      <c r="J73" s="14">
        <v>0.9</v>
      </c>
      <c r="K73" s="11">
        <f t="shared" si="2"/>
        <v>0.18000000000000002</v>
      </c>
      <c r="L73" s="11">
        <f t="shared" si="3"/>
        <v>1.08</v>
      </c>
    </row>
    <row r="74" spans="1:12" s="11" customFormat="1" x14ac:dyDescent="0.35">
      <c r="A74" s="5">
        <f t="shared" ref="A74:A111" si="5">A73+1</f>
        <v>66</v>
      </c>
      <c r="B74" s="17" t="s">
        <v>107</v>
      </c>
      <c r="C74" s="5">
        <v>0</v>
      </c>
      <c r="D74" s="48"/>
      <c r="E74" s="7">
        <v>30000</v>
      </c>
      <c r="F74" s="8">
        <v>1.08</v>
      </c>
      <c r="G74" s="9">
        <f t="shared" si="4"/>
        <v>32400.000000000004</v>
      </c>
      <c r="H74" s="10"/>
      <c r="J74" s="12">
        <v>890</v>
      </c>
      <c r="K74" s="11">
        <f t="shared" si="2"/>
        <v>178</v>
      </c>
      <c r="L74" s="11">
        <f t="shared" si="3"/>
        <v>1068</v>
      </c>
    </row>
    <row r="75" spans="1:12" s="11" customFormat="1" x14ac:dyDescent="0.35">
      <c r="A75" s="5">
        <f t="shared" si="5"/>
        <v>67</v>
      </c>
      <c r="B75" s="13" t="s">
        <v>108</v>
      </c>
      <c r="C75" s="5">
        <v>25</v>
      </c>
      <c r="D75" s="48"/>
      <c r="E75" s="7">
        <v>200</v>
      </c>
      <c r="F75" s="8">
        <v>1068</v>
      </c>
      <c r="G75" s="9">
        <f t="shared" si="4"/>
        <v>213600</v>
      </c>
      <c r="H75" s="10"/>
      <c r="J75" s="12"/>
    </row>
    <row r="76" spans="1:12" s="11" customFormat="1" x14ac:dyDescent="0.35">
      <c r="A76" s="5">
        <f t="shared" si="5"/>
        <v>68</v>
      </c>
      <c r="B76" s="13" t="s">
        <v>109</v>
      </c>
      <c r="C76" s="5"/>
      <c r="D76" s="48"/>
      <c r="E76" s="7">
        <v>50</v>
      </c>
      <c r="F76" s="8">
        <v>900</v>
      </c>
      <c r="G76" s="9">
        <f t="shared" si="4"/>
        <v>45000</v>
      </c>
      <c r="H76" s="10"/>
      <c r="J76" s="16">
        <v>280</v>
      </c>
      <c r="K76" s="11">
        <f t="shared" ref="K76:K81" si="6">J76*20%</f>
        <v>56</v>
      </c>
      <c r="L76" s="11">
        <f t="shared" ref="L76:L81" si="7">J76+K76</f>
        <v>336</v>
      </c>
    </row>
    <row r="77" spans="1:12" s="11" customFormat="1" x14ac:dyDescent="0.35">
      <c r="A77" s="5">
        <f t="shared" si="5"/>
        <v>69</v>
      </c>
      <c r="B77" s="6" t="s">
        <v>111</v>
      </c>
      <c r="C77" s="5">
        <v>3</v>
      </c>
      <c r="D77" s="54"/>
      <c r="E77" s="7">
        <v>1000</v>
      </c>
      <c r="F77" s="8">
        <v>336</v>
      </c>
      <c r="G77" s="9">
        <f t="shared" si="4"/>
        <v>336000</v>
      </c>
      <c r="H77" s="10"/>
      <c r="J77" s="12">
        <v>75</v>
      </c>
      <c r="K77" s="11">
        <f t="shared" si="6"/>
        <v>15</v>
      </c>
      <c r="L77" s="11">
        <f t="shared" si="7"/>
        <v>90</v>
      </c>
    </row>
    <row r="78" spans="1:12" s="11" customFormat="1" x14ac:dyDescent="0.35">
      <c r="A78" s="5">
        <f t="shared" si="5"/>
        <v>70</v>
      </c>
      <c r="B78" s="13" t="s">
        <v>116</v>
      </c>
      <c r="C78" s="5">
        <v>30</v>
      </c>
      <c r="D78" s="54"/>
      <c r="E78" s="7">
        <v>1000</v>
      </c>
      <c r="F78" s="8">
        <v>90</v>
      </c>
      <c r="G78" s="9">
        <f t="shared" si="4"/>
        <v>90000</v>
      </c>
      <c r="H78" s="10"/>
      <c r="J78" s="12">
        <v>75</v>
      </c>
      <c r="K78" s="11">
        <f t="shared" si="6"/>
        <v>15</v>
      </c>
      <c r="L78" s="11">
        <f t="shared" si="7"/>
        <v>90</v>
      </c>
    </row>
    <row r="79" spans="1:12" s="11" customFormat="1" x14ac:dyDescent="0.35">
      <c r="A79" s="5">
        <f t="shared" si="5"/>
        <v>71</v>
      </c>
      <c r="B79" s="13" t="s">
        <v>117</v>
      </c>
      <c r="C79" s="5">
        <v>16</v>
      </c>
      <c r="D79" s="48"/>
      <c r="E79" s="7">
        <v>750</v>
      </c>
      <c r="F79" s="8">
        <v>90</v>
      </c>
      <c r="G79" s="9">
        <f t="shared" si="4"/>
        <v>67500</v>
      </c>
      <c r="H79" s="10"/>
      <c r="J79" s="14">
        <v>136</v>
      </c>
      <c r="K79" s="11">
        <f t="shared" si="6"/>
        <v>27.200000000000003</v>
      </c>
      <c r="L79" s="11">
        <f t="shared" si="7"/>
        <v>163.19999999999999</v>
      </c>
    </row>
    <row r="80" spans="1:12" s="11" customFormat="1" x14ac:dyDescent="0.35">
      <c r="A80" s="5">
        <f t="shared" si="5"/>
        <v>72</v>
      </c>
      <c r="B80" s="17" t="s">
        <v>118</v>
      </c>
      <c r="C80" s="5">
        <v>49</v>
      </c>
      <c r="D80" s="48"/>
      <c r="E80" s="7">
        <v>1000</v>
      </c>
      <c r="F80" s="8">
        <v>163.19999999999999</v>
      </c>
      <c r="G80" s="9">
        <f t="shared" si="4"/>
        <v>163200</v>
      </c>
      <c r="H80" s="10"/>
      <c r="J80" s="12">
        <v>135</v>
      </c>
      <c r="K80" s="11">
        <f t="shared" si="6"/>
        <v>27</v>
      </c>
      <c r="L80" s="11">
        <f t="shared" si="7"/>
        <v>162</v>
      </c>
    </row>
    <row r="81" spans="1:12" s="11" customFormat="1" x14ac:dyDescent="0.35">
      <c r="A81" s="5">
        <f t="shared" si="5"/>
        <v>73</v>
      </c>
      <c r="B81" s="13" t="s">
        <v>119</v>
      </c>
      <c r="C81" s="5">
        <v>29</v>
      </c>
      <c r="D81" s="48"/>
      <c r="E81" s="7">
        <v>700</v>
      </c>
      <c r="F81" s="8">
        <v>162</v>
      </c>
      <c r="G81" s="9">
        <f t="shared" si="4"/>
        <v>113400</v>
      </c>
      <c r="H81" s="10"/>
      <c r="J81" s="18">
        <v>29.94</v>
      </c>
      <c r="K81" s="11">
        <f t="shared" si="6"/>
        <v>5.9880000000000004</v>
      </c>
      <c r="L81" s="11">
        <f t="shared" si="7"/>
        <v>35.928000000000004</v>
      </c>
    </row>
    <row r="82" spans="1:12" s="11" customFormat="1" x14ac:dyDescent="0.35">
      <c r="A82" s="5">
        <f t="shared" si="5"/>
        <v>74</v>
      </c>
      <c r="B82" s="13" t="s">
        <v>120</v>
      </c>
      <c r="C82" s="5">
        <v>10</v>
      </c>
      <c r="D82" s="48"/>
      <c r="E82" s="7">
        <v>50</v>
      </c>
      <c r="F82" s="8">
        <v>35.928000000000004</v>
      </c>
      <c r="G82" s="9">
        <f t="shared" si="4"/>
        <v>1796.4000000000003</v>
      </c>
      <c r="H82" s="10"/>
      <c r="J82" s="12"/>
    </row>
    <row r="83" spans="1:12" s="11" customFormat="1" x14ac:dyDescent="0.35">
      <c r="A83" s="5">
        <f t="shared" si="5"/>
        <v>75</v>
      </c>
      <c r="B83" s="22" t="s">
        <v>121</v>
      </c>
      <c r="C83" s="5"/>
      <c r="D83" s="48"/>
      <c r="E83" s="7">
        <v>100</v>
      </c>
      <c r="F83" s="8">
        <v>25</v>
      </c>
      <c r="G83" s="9">
        <f t="shared" si="4"/>
        <v>2500</v>
      </c>
      <c r="H83" s="10"/>
      <c r="J83" s="12">
        <v>23</v>
      </c>
      <c r="K83" s="11">
        <f>J83*20%</f>
        <v>4.6000000000000005</v>
      </c>
      <c r="L83" s="11">
        <f>J83+K83</f>
        <v>27.6</v>
      </c>
    </row>
    <row r="84" spans="1:12" s="11" customFormat="1" x14ac:dyDescent="0.35">
      <c r="A84" s="5">
        <f t="shared" si="5"/>
        <v>76</v>
      </c>
      <c r="B84" s="13" t="s">
        <v>122</v>
      </c>
      <c r="C84" s="5"/>
      <c r="D84" s="48"/>
      <c r="E84" s="7">
        <v>150</v>
      </c>
      <c r="F84" s="8">
        <v>27.6</v>
      </c>
      <c r="G84" s="9">
        <f t="shared" si="4"/>
        <v>4140</v>
      </c>
      <c r="H84" s="10"/>
      <c r="J84" s="12">
        <v>23</v>
      </c>
      <c r="K84" s="11">
        <f>J84*20%</f>
        <v>4.6000000000000005</v>
      </c>
      <c r="L84" s="11">
        <f>J84+K84</f>
        <v>27.6</v>
      </c>
    </row>
    <row r="85" spans="1:12" s="11" customFormat="1" x14ac:dyDescent="0.35">
      <c r="A85" s="5">
        <f t="shared" si="5"/>
        <v>77</v>
      </c>
      <c r="B85" s="13" t="s">
        <v>123</v>
      </c>
      <c r="C85" s="5">
        <v>0</v>
      </c>
      <c r="D85" s="48"/>
      <c r="E85" s="7">
        <v>150</v>
      </c>
      <c r="F85" s="8">
        <v>27.6</v>
      </c>
      <c r="G85" s="9">
        <f t="shared" si="4"/>
        <v>4140</v>
      </c>
      <c r="H85" s="10"/>
      <c r="J85" s="12">
        <v>25</v>
      </c>
      <c r="K85" s="11">
        <f>J85*20%</f>
        <v>5</v>
      </c>
      <c r="L85" s="11">
        <f>J85+K85</f>
        <v>30</v>
      </c>
    </row>
    <row r="86" spans="1:12" s="11" customFormat="1" x14ac:dyDescent="0.35">
      <c r="A86" s="5">
        <f t="shared" si="5"/>
        <v>78</v>
      </c>
      <c r="B86" s="13" t="s">
        <v>124</v>
      </c>
      <c r="C86" s="5"/>
      <c r="D86" s="48"/>
      <c r="E86" s="7">
        <v>150</v>
      </c>
      <c r="F86" s="8">
        <v>30</v>
      </c>
      <c r="G86" s="9">
        <f t="shared" si="4"/>
        <v>4500</v>
      </c>
      <c r="H86" s="10"/>
      <c r="J86" s="18">
        <v>29</v>
      </c>
      <c r="K86" s="11">
        <f>J86*20%</f>
        <v>5.8000000000000007</v>
      </c>
      <c r="L86" s="11">
        <f>J86+K86</f>
        <v>34.799999999999997</v>
      </c>
    </row>
    <row r="87" spans="1:12" s="11" customFormat="1" x14ac:dyDescent="0.35">
      <c r="A87" s="5">
        <f t="shared" si="5"/>
        <v>79</v>
      </c>
      <c r="B87" s="13" t="s">
        <v>125</v>
      </c>
      <c r="C87" s="5">
        <v>10</v>
      </c>
      <c r="D87" s="48"/>
      <c r="E87" s="7">
        <v>50</v>
      </c>
      <c r="F87" s="8">
        <v>34.799999999999997</v>
      </c>
      <c r="G87" s="9">
        <f t="shared" si="4"/>
        <v>1739.9999999999998</v>
      </c>
      <c r="H87" s="10"/>
      <c r="J87" s="12"/>
    </row>
    <row r="88" spans="1:12" s="11" customFormat="1" x14ac:dyDescent="0.35">
      <c r="A88" s="5">
        <f t="shared" si="5"/>
        <v>80</v>
      </c>
      <c r="B88" s="22" t="s">
        <v>126</v>
      </c>
      <c r="C88" s="5"/>
      <c r="D88" s="48"/>
      <c r="E88" s="7">
        <v>100</v>
      </c>
      <c r="F88" s="8">
        <v>25</v>
      </c>
      <c r="G88" s="9">
        <f t="shared" si="4"/>
        <v>2500</v>
      </c>
      <c r="H88" s="10"/>
      <c r="J88" s="12">
        <v>23</v>
      </c>
      <c r="K88" s="11">
        <f>J88*20%</f>
        <v>4.6000000000000005</v>
      </c>
      <c r="L88" s="11">
        <f>J88+K88</f>
        <v>27.6</v>
      </c>
    </row>
    <row r="89" spans="1:12" s="11" customFormat="1" x14ac:dyDescent="0.35">
      <c r="A89" s="5">
        <f t="shared" si="5"/>
        <v>81</v>
      </c>
      <c r="B89" s="6" t="s">
        <v>127</v>
      </c>
      <c r="C89" s="5">
        <v>279</v>
      </c>
      <c r="D89" s="48"/>
      <c r="E89" s="7">
        <v>1500</v>
      </c>
      <c r="F89" s="8">
        <v>27.6</v>
      </c>
      <c r="G89" s="9">
        <f t="shared" si="4"/>
        <v>41400</v>
      </c>
      <c r="H89" s="10"/>
      <c r="J89" s="14">
        <v>105</v>
      </c>
      <c r="K89" s="11">
        <f>J89*20%</f>
        <v>21</v>
      </c>
      <c r="L89" s="11">
        <f>J89+K89</f>
        <v>126</v>
      </c>
    </row>
    <row r="90" spans="1:12" s="11" customFormat="1" x14ac:dyDescent="0.35">
      <c r="A90" s="5">
        <f t="shared" si="5"/>
        <v>82</v>
      </c>
      <c r="B90" s="13" t="s">
        <v>128</v>
      </c>
      <c r="C90" s="5">
        <v>0</v>
      </c>
      <c r="D90" s="48"/>
      <c r="E90" s="7">
        <v>300</v>
      </c>
      <c r="F90" s="8">
        <v>126</v>
      </c>
      <c r="G90" s="9">
        <f t="shared" si="4"/>
        <v>37800</v>
      </c>
      <c r="H90" s="10"/>
      <c r="J90" s="14">
        <v>136</v>
      </c>
      <c r="K90" s="11">
        <f>J90*20%</f>
        <v>27.200000000000003</v>
      </c>
      <c r="L90" s="11">
        <f>J90+K90</f>
        <v>163.19999999999999</v>
      </c>
    </row>
    <row r="91" spans="1:12" s="11" customFormat="1" x14ac:dyDescent="0.35">
      <c r="A91" s="5">
        <f t="shared" si="5"/>
        <v>83</v>
      </c>
      <c r="B91" s="17" t="s">
        <v>129</v>
      </c>
      <c r="C91" s="5">
        <v>57</v>
      </c>
      <c r="D91" s="48"/>
      <c r="E91" s="23">
        <v>700</v>
      </c>
      <c r="F91" s="8">
        <v>163.19999999999999</v>
      </c>
      <c r="G91" s="9">
        <f t="shared" si="4"/>
        <v>114239.99999999999</v>
      </c>
      <c r="H91" s="10"/>
      <c r="J91" s="12"/>
    </row>
    <row r="92" spans="1:12" s="11" customFormat="1" x14ac:dyDescent="0.35">
      <c r="A92" s="5">
        <f t="shared" si="5"/>
        <v>84</v>
      </c>
      <c r="B92" s="17" t="s">
        <v>134</v>
      </c>
      <c r="C92" s="5"/>
      <c r="D92" s="48"/>
      <c r="E92" s="7">
        <v>10</v>
      </c>
      <c r="F92" s="8">
        <v>20000</v>
      </c>
      <c r="G92" s="9">
        <f t="shared" si="4"/>
        <v>200000</v>
      </c>
      <c r="H92" s="10"/>
      <c r="J92" s="12"/>
    </row>
    <row r="93" spans="1:12" s="11" customFormat="1" x14ac:dyDescent="0.35">
      <c r="A93" s="5">
        <f t="shared" si="5"/>
        <v>85</v>
      </c>
      <c r="B93" s="24" t="s">
        <v>138</v>
      </c>
      <c r="C93" s="5"/>
      <c r="D93" s="48"/>
      <c r="E93" s="7">
        <v>500</v>
      </c>
      <c r="F93" s="8">
        <v>50</v>
      </c>
      <c r="G93" s="9">
        <f t="shared" si="4"/>
        <v>25000</v>
      </c>
      <c r="H93" s="10"/>
      <c r="J93" s="12">
        <v>38</v>
      </c>
      <c r="K93" s="11">
        <f>J93*20%</f>
        <v>7.6000000000000005</v>
      </c>
      <c r="L93" s="11">
        <f>J93+K93</f>
        <v>45.6</v>
      </c>
    </row>
    <row r="94" spans="1:12" s="11" customFormat="1" x14ac:dyDescent="0.35">
      <c r="A94" s="5">
        <f t="shared" si="5"/>
        <v>86</v>
      </c>
      <c r="B94" s="13" t="s">
        <v>140</v>
      </c>
      <c r="C94" s="5"/>
      <c r="D94" s="48"/>
      <c r="E94" s="7">
        <v>500</v>
      </c>
      <c r="F94" s="8">
        <v>45.6</v>
      </c>
      <c r="G94" s="9">
        <f t="shared" si="4"/>
        <v>22800</v>
      </c>
      <c r="H94" s="10"/>
      <c r="J94" s="12"/>
    </row>
    <row r="95" spans="1:12" s="11" customFormat="1" x14ac:dyDescent="0.35">
      <c r="A95" s="5">
        <f t="shared" si="5"/>
        <v>87</v>
      </c>
      <c r="B95" s="13" t="s">
        <v>155</v>
      </c>
      <c r="C95" s="5"/>
      <c r="D95" s="48"/>
      <c r="E95" s="7">
        <v>500</v>
      </c>
      <c r="F95" s="8">
        <v>369</v>
      </c>
      <c r="G95" s="9">
        <f t="shared" si="4"/>
        <v>184500</v>
      </c>
      <c r="H95" s="10"/>
      <c r="J95" s="12"/>
    </row>
    <row r="96" spans="1:12" s="11" customFormat="1" x14ac:dyDescent="0.35">
      <c r="A96" s="5">
        <f t="shared" si="5"/>
        <v>88</v>
      </c>
      <c r="B96" s="13" t="s">
        <v>156</v>
      </c>
      <c r="C96" s="5"/>
      <c r="D96" s="48"/>
      <c r="E96" s="7">
        <v>500</v>
      </c>
      <c r="F96" s="8">
        <v>310</v>
      </c>
      <c r="G96" s="9">
        <f t="shared" si="4"/>
        <v>155000</v>
      </c>
      <c r="H96" s="10"/>
      <c r="J96" s="12">
        <v>715</v>
      </c>
      <c r="K96" s="11">
        <f>J96*20%</f>
        <v>143</v>
      </c>
      <c r="L96" s="11">
        <f>J96+K96</f>
        <v>858</v>
      </c>
    </row>
    <row r="97" spans="1:12" s="11" customFormat="1" x14ac:dyDescent="0.35">
      <c r="A97" s="5">
        <f t="shared" si="5"/>
        <v>89</v>
      </c>
      <c r="B97" s="13" t="s">
        <v>160</v>
      </c>
      <c r="C97" s="5">
        <v>14</v>
      </c>
      <c r="D97" s="54"/>
      <c r="E97" s="7">
        <v>200</v>
      </c>
      <c r="F97" s="8">
        <v>858</v>
      </c>
      <c r="G97" s="9">
        <f t="shared" si="4"/>
        <v>171600</v>
      </c>
      <c r="H97" s="10"/>
      <c r="J97" s="12"/>
    </row>
    <row r="98" spans="1:12" s="11" customFormat="1" x14ac:dyDescent="0.35">
      <c r="A98" s="5">
        <f t="shared" si="5"/>
        <v>90</v>
      </c>
      <c r="B98" s="17" t="s">
        <v>161</v>
      </c>
      <c r="C98" s="5"/>
      <c r="D98" s="54"/>
      <c r="E98" s="7">
        <v>25</v>
      </c>
      <c r="F98" s="8">
        <v>20000</v>
      </c>
      <c r="G98" s="9">
        <f t="shared" si="4"/>
        <v>500000</v>
      </c>
      <c r="H98" s="10"/>
      <c r="J98" s="12">
        <v>42</v>
      </c>
      <c r="K98" s="11">
        <f>J98*20%</f>
        <v>8.4</v>
      </c>
      <c r="L98" s="11">
        <f>J98+K98</f>
        <v>50.4</v>
      </c>
    </row>
    <row r="99" spans="1:12" s="11" customFormat="1" x14ac:dyDescent="0.35">
      <c r="A99" s="5">
        <f t="shared" si="5"/>
        <v>91</v>
      </c>
      <c r="B99" s="13" t="s">
        <v>163</v>
      </c>
      <c r="C99" s="5">
        <v>1</v>
      </c>
      <c r="D99" s="54"/>
      <c r="E99" s="7">
        <v>150</v>
      </c>
      <c r="F99" s="8">
        <v>50.4</v>
      </c>
      <c r="G99" s="9">
        <f t="shared" si="4"/>
        <v>7560</v>
      </c>
      <c r="H99" s="10"/>
      <c r="J99" s="12">
        <v>42</v>
      </c>
      <c r="K99" s="11">
        <f>J99*20%</f>
        <v>8.4</v>
      </c>
      <c r="L99" s="11">
        <f>J99+K99</f>
        <v>50.4</v>
      </c>
    </row>
    <row r="100" spans="1:12" s="11" customFormat="1" x14ac:dyDescent="0.35">
      <c r="A100" s="5">
        <f t="shared" si="5"/>
        <v>92</v>
      </c>
      <c r="B100" s="13" t="s">
        <v>164</v>
      </c>
      <c r="C100" s="5">
        <v>0</v>
      </c>
      <c r="D100" s="48"/>
      <c r="E100" s="7">
        <v>150</v>
      </c>
      <c r="F100" s="8">
        <v>50.4</v>
      </c>
      <c r="G100" s="9">
        <f t="shared" si="4"/>
        <v>7560</v>
      </c>
      <c r="H100" s="10"/>
      <c r="J100" s="12"/>
    </row>
    <row r="101" spans="1:12" s="11" customFormat="1" x14ac:dyDescent="0.35">
      <c r="A101" s="5">
        <f t="shared" si="5"/>
        <v>93</v>
      </c>
      <c r="B101" s="13" t="s">
        <v>165</v>
      </c>
      <c r="C101" s="5"/>
      <c r="D101" s="48"/>
      <c r="E101" s="7">
        <v>2000</v>
      </c>
      <c r="F101" s="8">
        <v>42</v>
      </c>
      <c r="G101" s="9">
        <f t="shared" si="4"/>
        <v>84000</v>
      </c>
      <c r="H101" s="10"/>
      <c r="J101" s="12"/>
    </row>
    <row r="102" spans="1:12" s="11" customFormat="1" x14ac:dyDescent="0.35">
      <c r="A102" s="5">
        <f t="shared" si="5"/>
        <v>94</v>
      </c>
      <c r="B102" s="13" t="s">
        <v>166</v>
      </c>
      <c r="C102" s="5"/>
      <c r="D102" s="48"/>
      <c r="E102" s="7">
        <v>2000</v>
      </c>
      <c r="F102" s="8">
        <v>42</v>
      </c>
      <c r="G102" s="9">
        <f t="shared" si="4"/>
        <v>84000</v>
      </c>
      <c r="H102" s="10"/>
      <c r="J102" s="12"/>
    </row>
    <row r="103" spans="1:12" s="11" customFormat="1" x14ac:dyDescent="0.35">
      <c r="A103" s="5">
        <f t="shared" si="5"/>
        <v>95</v>
      </c>
      <c r="B103" s="13" t="s">
        <v>167</v>
      </c>
      <c r="C103" s="5"/>
      <c r="D103" s="48"/>
      <c r="E103" s="7">
        <v>1000</v>
      </c>
      <c r="F103" s="8">
        <v>42</v>
      </c>
      <c r="G103" s="9">
        <f t="shared" si="4"/>
        <v>42000</v>
      </c>
      <c r="H103" s="10"/>
      <c r="J103" s="12"/>
    </row>
    <row r="104" spans="1:12" s="11" customFormat="1" x14ac:dyDescent="0.35">
      <c r="A104" s="5">
        <f t="shared" si="5"/>
        <v>96</v>
      </c>
      <c r="B104" s="13" t="s">
        <v>168</v>
      </c>
      <c r="C104" s="5"/>
      <c r="D104" s="48"/>
      <c r="E104" s="7">
        <v>1000</v>
      </c>
      <c r="F104" s="8">
        <v>42</v>
      </c>
      <c r="G104" s="9">
        <f t="shared" si="4"/>
        <v>42000</v>
      </c>
      <c r="H104" s="10"/>
      <c r="J104" s="12"/>
    </row>
    <row r="105" spans="1:12" s="11" customFormat="1" x14ac:dyDescent="0.35">
      <c r="A105" s="5">
        <f t="shared" si="5"/>
        <v>97</v>
      </c>
      <c r="B105" s="13" t="s">
        <v>169</v>
      </c>
      <c r="C105" s="5"/>
      <c r="D105" s="48"/>
      <c r="E105" s="7">
        <v>2000</v>
      </c>
      <c r="F105" s="8">
        <v>42</v>
      </c>
      <c r="G105" s="9">
        <f t="shared" si="4"/>
        <v>84000</v>
      </c>
      <c r="H105" s="10"/>
      <c r="J105" s="12"/>
    </row>
    <row r="106" spans="1:12" s="11" customFormat="1" x14ac:dyDescent="0.35">
      <c r="A106" s="5">
        <f t="shared" si="5"/>
        <v>98</v>
      </c>
      <c r="B106" s="17" t="s">
        <v>176</v>
      </c>
      <c r="C106" s="5"/>
      <c r="D106" s="52"/>
      <c r="E106" s="7">
        <v>1500</v>
      </c>
      <c r="F106" s="20">
        <v>5</v>
      </c>
      <c r="G106" s="9">
        <f t="shared" si="4"/>
        <v>7500</v>
      </c>
      <c r="H106" s="10"/>
      <c r="J106" s="12"/>
    </row>
    <row r="107" spans="1:12" s="11" customFormat="1" x14ac:dyDescent="0.35">
      <c r="A107" s="5">
        <f t="shared" si="5"/>
        <v>99</v>
      </c>
      <c r="B107" s="13" t="s">
        <v>178</v>
      </c>
      <c r="C107" s="5"/>
      <c r="D107" s="48"/>
      <c r="E107" s="7">
        <v>5</v>
      </c>
      <c r="F107" s="8">
        <v>8000</v>
      </c>
      <c r="G107" s="9">
        <f t="shared" si="4"/>
        <v>40000</v>
      </c>
      <c r="H107" s="10"/>
      <c r="J107" s="12"/>
    </row>
    <row r="108" spans="1:12" s="11" customFormat="1" x14ac:dyDescent="0.35">
      <c r="A108" s="5">
        <f t="shared" si="5"/>
        <v>100</v>
      </c>
      <c r="B108" s="6" t="s">
        <v>180</v>
      </c>
      <c r="C108" s="5"/>
      <c r="D108" s="48"/>
      <c r="E108" s="7">
        <v>500</v>
      </c>
      <c r="F108" s="8">
        <v>110</v>
      </c>
      <c r="G108" s="9">
        <f t="shared" si="4"/>
        <v>55000</v>
      </c>
      <c r="H108" s="10"/>
      <c r="J108" s="12">
        <v>43</v>
      </c>
      <c r="K108" s="11">
        <f>J108*20%</f>
        <v>8.6</v>
      </c>
      <c r="L108" s="11">
        <f>J108+K108</f>
        <v>51.6</v>
      </c>
    </row>
    <row r="109" spans="1:12" s="11" customFormat="1" x14ac:dyDescent="0.35">
      <c r="A109" s="5">
        <f t="shared" si="5"/>
        <v>101</v>
      </c>
      <c r="B109" s="6" t="s">
        <v>181</v>
      </c>
      <c r="C109" s="5">
        <v>334</v>
      </c>
      <c r="D109" s="48"/>
      <c r="E109" s="7">
        <v>2000</v>
      </c>
      <c r="F109" s="8">
        <v>51.6</v>
      </c>
      <c r="G109" s="9">
        <f t="shared" si="4"/>
        <v>103200</v>
      </c>
      <c r="H109" s="10"/>
      <c r="J109" s="12"/>
    </row>
    <row r="110" spans="1:12" s="11" customFormat="1" x14ac:dyDescent="0.35">
      <c r="A110" s="5">
        <f t="shared" si="5"/>
        <v>102</v>
      </c>
      <c r="B110" s="13" t="s">
        <v>182</v>
      </c>
      <c r="C110" s="5"/>
      <c r="D110" s="48"/>
      <c r="E110" s="7">
        <v>500</v>
      </c>
      <c r="F110" s="8">
        <v>630</v>
      </c>
      <c r="G110" s="9">
        <f t="shared" si="4"/>
        <v>315000</v>
      </c>
      <c r="H110" s="10"/>
      <c r="J110" s="16"/>
    </row>
    <row r="111" spans="1:12" s="47" customFormat="1" ht="27" hidden="1" customHeight="1" x14ac:dyDescent="0.35">
      <c r="A111" s="42">
        <f t="shared" si="5"/>
        <v>103</v>
      </c>
      <c r="B111" s="43" t="s">
        <v>190</v>
      </c>
      <c r="C111" s="42">
        <v>23</v>
      </c>
      <c r="D111" s="48"/>
      <c r="E111" s="44">
        <v>800</v>
      </c>
      <c r="F111" s="62">
        <v>198</v>
      </c>
      <c r="G111" s="63">
        <f t="shared" si="4"/>
        <v>158400</v>
      </c>
      <c r="H111" s="47" t="s">
        <v>199</v>
      </c>
    </row>
    <row r="112" spans="1:12" s="46" customFormat="1" ht="27" hidden="1" customHeight="1" x14ac:dyDescent="0.3">
      <c r="A112" s="180" t="s">
        <v>210</v>
      </c>
      <c r="B112" s="181"/>
      <c r="C112" s="181"/>
      <c r="D112" s="181"/>
      <c r="E112" s="181"/>
      <c r="F112" s="182"/>
      <c r="G112" s="65">
        <f>SUM(G9:G111)</f>
        <v>16214050.4</v>
      </c>
      <c r="H112" s="46" t="s">
        <v>203</v>
      </c>
    </row>
    <row r="113" spans="6:7" ht="30" x14ac:dyDescent="0.4">
      <c r="F113" s="96" t="s">
        <v>977</v>
      </c>
      <c r="G113" s="61">
        <f>SUM(G9:G110)</f>
        <v>16055650.4</v>
      </c>
    </row>
  </sheetData>
  <autoFilter ref="A7:L110"/>
  <mergeCells count="7">
    <mergeCell ref="A112:F112"/>
    <mergeCell ref="A8:G8"/>
    <mergeCell ref="A1:K1"/>
    <mergeCell ref="A2:K2"/>
    <mergeCell ref="A3:H3"/>
    <mergeCell ref="A4:H4"/>
    <mergeCell ref="A5:H5"/>
  </mergeCells>
  <pageMargins left="0.7" right="0.7" top="0.75" bottom="0.75" header="0.3" footer="0.3"/>
  <pageSetup scale="53" orientation="portrait" r:id="rId1"/>
  <rowBreaks count="1" manualBreakCount="1">
    <brk id="88" max="7" man="1"/>
  </rowBreaks>
  <colBreaks count="1" manualBreakCount="1">
    <brk id="7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view="pageBreakPreview" topLeftCell="A22" zoomScaleNormal="100" zoomScaleSheetLayoutView="100" workbookViewId="0">
      <selection activeCell="F38" sqref="F38"/>
    </sheetView>
  </sheetViews>
  <sheetFormatPr defaultRowHeight="27" x14ac:dyDescent="0.35"/>
  <cols>
    <col min="1" max="1" width="9.5703125" style="31" bestFit="1" customWidth="1"/>
    <col min="2" max="2" width="63.7109375" style="31" bestFit="1" customWidth="1"/>
    <col min="3" max="3" width="30.42578125" style="31" hidden="1" customWidth="1"/>
    <col min="4" max="4" width="49.85546875" style="48" hidden="1" customWidth="1"/>
    <col min="5" max="5" width="27.85546875" style="31" bestFit="1" customWidth="1"/>
    <col min="6" max="6" width="28" style="31" bestFit="1" customWidth="1"/>
    <col min="7" max="7" width="25.140625" style="31" bestFit="1" customWidth="1"/>
    <col min="8" max="8" width="19.42578125" style="31" hidden="1" customWidth="1"/>
    <col min="9" max="11" width="0" style="31" hidden="1" customWidth="1"/>
    <col min="12" max="16384" width="9.140625" style="31"/>
  </cols>
  <sheetData>
    <row r="1" spans="1:11" s="1" customFormat="1" ht="31.5" customHeight="1" x14ac:dyDescent="0.4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</row>
    <row r="2" spans="1:11" s="1" customFormat="1" ht="42" customHeight="1" x14ac:dyDescent="0.4">
      <c r="A2" s="174" t="s">
        <v>1</v>
      </c>
      <c r="B2" s="174"/>
      <c r="C2" s="174"/>
      <c r="D2" s="174"/>
      <c r="E2" s="174"/>
      <c r="F2" s="174"/>
      <c r="G2" s="174"/>
      <c r="H2" s="174"/>
      <c r="I2" s="174"/>
      <c r="J2" s="174"/>
    </row>
    <row r="3" spans="1:11" s="1" customFormat="1" ht="30" x14ac:dyDescent="0.4">
      <c r="A3" s="175" t="s">
        <v>2</v>
      </c>
      <c r="B3" s="176"/>
      <c r="C3" s="176"/>
      <c r="D3" s="176"/>
      <c r="E3" s="176"/>
      <c r="F3" s="176"/>
      <c r="G3" s="176"/>
      <c r="H3" s="176"/>
    </row>
    <row r="4" spans="1:11" s="1" customFormat="1" ht="30" x14ac:dyDescent="0.4">
      <c r="A4" s="143" t="s">
        <v>3</v>
      </c>
      <c r="B4" s="144"/>
      <c r="C4" s="144"/>
      <c r="D4" s="144"/>
      <c r="E4" s="144"/>
      <c r="F4" s="144"/>
      <c r="G4" s="144"/>
      <c r="H4" s="144"/>
    </row>
    <row r="5" spans="1:11" s="1" customFormat="1" ht="30" x14ac:dyDescent="0.4">
      <c r="A5" s="143" t="s">
        <v>4</v>
      </c>
      <c r="B5" s="144"/>
      <c r="C5" s="144"/>
      <c r="D5" s="144"/>
      <c r="E5" s="144"/>
      <c r="F5" s="144"/>
      <c r="G5" s="144"/>
      <c r="H5" s="144"/>
    </row>
    <row r="7" spans="1:11" s="4" customFormat="1" ht="54.75" customHeight="1" x14ac:dyDescent="0.25">
      <c r="A7" s="2" t="s">
        <v>5</v>
      </c>
      <c r="B7" s="3" t="s">
        <v>6</v>
      </c>
      <c r="C7" s="3" t="s">
        <v>7</v>
      </c>
      <c r="D7" s="49" t="s">
        <v>208</v>
      </c>
      <c r="E7" s="2" t="s">
        <v>8</v>
      </c>
      <c r="F7" s="2" t="s">
        <v>9</v>
      </c>
      <c r="G7" s="2" t="s">
        <v>10</v>
      </c>
      <c r="H7" s="2" t="s">
        <v>11</v>
      </c>
      <c r="I7" s="4" t="s">
        <v>12</v>
      </c>
      <c r="J7" s="4">
        <v>20</v>
      </c>
      <c r="K7" s="4" t="s">
        <v>13</v>
      </c>
    </row>
    <row r="8" spans="1:11" s="11" customFormat="1" ht="27.75" x14ac:dyDescent="0.4">
      <c r="A8" s="187" t="s">
        <v>219</v>
      </c>
      <c r="B8" s="188"/>
      <c r="C8" s="188"/>
      <c r="D8" s="188"/>
      <c r="E8" s="188"/>
      <c r="F8" s="188"/>
      <c r="G8" s="189"/>
      <c r="H8" s="10"/>
      <c r="I8" s="16"/>
    </row>
    <row r="9" spans="1:11" s="11" customFormat="1" x14ac:dyDescent="0.25">
      <c r="A9" s="5">
        <f>A6+1</f>
        <v>1</v>
      </c>
      <c r="B9" s="17" t="s">
        <v>27</v>
      </c>
      <c r="C9" s="5"/>
      <c r="E9" s="7">
        <v>500</v>
      </c>
      <c r="F9" s="8">
        <v>80</v>
      </c>
      <c r="G9" s="9">
        <f t="shared" ref="G9:G34" si="0">F9*E9</f>
        <v>40000</v>
      </c>
      <c r="H9" s="10"/>
      <c r="I9" s="12"/>
    </row>
    <row r="10" spans="1:11" s="11" customFormat="1" x14ac:dyDescent="0.35">
      <c r="A10" s="5">
        <f t="shared" ref="A10:A34" si="1">A9+1</f>
        <v>2</v>
      </c>
      <c r="B10" s="17" t="s">
        <v>28</v>
      </c>
      <c r="C10" s="5"/>
      <c r="D10" s="48"/>
      <c r="E10" s="7">
        <v>500</v>
      </c>
      <c r="F10" s="8">
        <v>80</v>
      </c>
      <c r="G10" s="9">
        <f t="shared" si="0"/>
        <v>40000</v>
      </c>
      <c r="H10" s="10"/>
      <c r="I10" s="12"/>
    </row>
    <row r="11" spans="1:11" s="11" customFormat="1" ht="54" x14ac:dyDescent="0.35">
      <c r="A11" s="5">
        <f t="shared" si="1"/>
        <v>3</v>
      </c>
      <c r="B11" s="17" t="s">
        <v>29</v>
      </c>
      <c r="C11" s="5"/>
      <c r="D11" s="48"/>
      <c r="E11" s="7">
        <v>500</v>
      </c>
      <c r="F11" s="8">
        <v>80</v>
      </c>
      <c r="G11" s="9">
        <f t="shared" si="0"/>
        <v>40000</v>
      </c>
      <c r="H11" s="10"/>
      <c r="I11" s="12"/>
    </row>
    <row r="12" spans="1:11" s="11" customFormat="1" x14ac:dyDescent="0.35">
      <c r="A12" s="5">
        <f t="shared" si="1"/>
        <v>4</v>
      </c>
      <c r="B12" s="17" t="s">
        <v>30</v>
      </c>
      <c r="C12" s="5"/>
      <c r="D12" s="48"/>
      <c r="E12" s="7">
        <v>500</v>
      </c>
      <c r="F12" s="8">
        <v>80</v>
      </c>
      <c r="G12" s="9">
        <f t="shared" si="0"/>
        <v>40000</v>
      </c>
      <c r="H12" s="10"/>
      <c r="I12" s="12"/>
    </row>
    <row r="13" spans="1:11" s="11" customFormat="1" x14ac:dyDescent="0.35">
      <c r="A13" s="5">
        <f t="shared" si="1"/>
        <v>5</v>
      </c>
      <c r="B13" s="6" t="s">
        <v>31</v>
      </c>
      <c r="C13" s="5">
        <v>42</v>
      </c>
      <c r="D13" s="48"/>
      <c r="E13" s="7">
        <v>300</v>
      </c>
      <c r="F13" s="8">
        <v>96</v>
      </c>
      <c r="G13" s="9">
        <f t="shared" si="0"/>
        <v>28800</v>
      </c>
      <c r="H13" s="10"/>
      <c r="I13" s="12">
        <v>80</v>
      </c>
      <c r="J13" s="11">
        <f>I13*20%</f>
        <v>16</v>
      </c>
      <c r="K13" s="11">
        <f>I13+J13</f>
        <v>96</v>
      </c>
    </row>
    <row r="14" spans="1:11" s="11" customFormat="1" x14ac:dyDescent="0.35">
      <c r="A14" s="5">
        <f t="shared" si="1"/>
        <v>6</v>
      </c>
      <c r="B14" s="13" t="s">
        <v>44</v>
      </c>
      <c r="C14" s="5"/>
      <c r="D14" s="48"/>
      <c r="E14" s="7">
        <v>200</v>
      </c>
      <c r="F14" s="20">
        <v>250</v>
      </c>
      <c r="G14" s="9">
        <f t="shared" si="0"/>
        <v>50000</v>
      </c>
      <c r="H14" s="10"/>
      <c r="I14" s="12"/>
    </row>
    <row r="15" spans="1:11" s="11" customFormat="1" x14ac:dyDescent="0.35">
      <c r="A15" s="5">
        <f t="shared" si="1"/>
        <v>7</v>
      </c>
      <c r="B15" s="13" t="s">
        <v>45</v>
      </c>
      <c r="C15" s="5"/>
      <c r="D15" s="48"/>
      <c r="E15" s="7">
        <v>200</v>
      </c>
      <c r="F15" s="20">
        <v>250</v>
      </c>
      <c r="G15" s="9">
        <f t="shared" si="0"/>
        <v>50000</v>
      </c>
      <c r="H15" s="10"/>
      <c r="I15" s="12"/>
    </row>
    <row r="16" spans="1:11" s="11" customFormat="1" x14ac:dyDescent="0.35">
      <c r="A16" s="5">
        <f t="shared" si="1"/>
        <v>8</v>
      </c>
      <c r="B16" s="13" t="s">
        <v>46</v>
      </c>
      <c r="C16" s="5"/>
      <c r="D16" s="48"/>
      <c r="E16" s="7">
        <v>200</v>
      </c>
      <c r="F16" s="20">
        <v>250</v>
      </c>
      <c r="G16" s="9">
        <f t="shared" si="0"/>
        <v>50000</v>
      </c>
      <c r="H16" s="10"/>
      <c r="I16" s="12"/>
    </row>
    <row r="17" spans="1:11" s="11" customFormat="1" x14ac:dyDescent="0.35">
      <c r="A17" s="5">
        <f t="shared" si="1"/>
        <v>9</v>
      </c>
      <c r="B17" s="17" t="s">
        <v>135</v>
      </c>
      <c r="C17" s="5"/>
      <c r="D17" s="48"/>
      <c r="E17" s="7">
        <v>20</v>
      </c>
      <c r="F17" s="8">
        <v>950</v>
      </c>
      <c r="G17" s="9">
        <f t="shared" si="0"/>
        <v>19000</v>
      </c>
      <c r="H17" s="10"/>
      <c r="I17" s="12"/>
    </row>
    <row r="18" spans="1:11" s="11" customFormat="1" x14ac:dyDescent="0.35">
      <c r="A18" s="5">
        <f t="shared" si="1"/>
        <v>10</v>
      </c>
      <c r="B18" s="24" t="s">
        <v>143</v>
      </c>
      <c r="C18" s="5"/>
      <c r="D18" s="54"/>
      <c r="E18" s="7">
        <v>1000</v>
      </c>
      <c r="F18" s="8">
        <v>342</v>
      </c>
      <c r="G18" s="9">
        <f t="shared" si="0"/>
        <v>342000</v>
      </c>
      <c r="H18" s="10"/>
      <c r="I18" s="12"/>
    </row>
    <row r="19" spans="1:11" s="11" customFormat="1" x14ac:dyDescent="0.35">
      <c r="A19" s="5">
        <f t="shared" si="1"/>
        <v>11</v>
      </c>
      <c r="B19" s="17" t="s">
        <v>144</v>
      </c>
      <c r="C19" s="5">
        <v>43</v>
      </c>
      <c r="D19" s="48"/>
      <c r="E19" s="7">
        <v>300</v>
      </c>
      <c r="F19" s="8">
        <v>410.4</v>
      </c>
      <c r="G19" s="9">
        <f t="shared" si="0"/>
        <v>123120</v>
      </c>
      <c r="H19" s="10"/>
      <c r="I19" s="14">
        <v>342</v>
      </c>
      <c r="J19" s="11">
        <f>I19*20%</f>
        <v>68.400000000000006</v>
      </c>
      <c r="K19" s="11">
        <f>I19+J19</f>
        <v>410.4</v>
      </c>
    </row>
    <row r="20" spans="1:11" s="11" customFormat="1" x14ac:dyDescent="0.35">
      <c r="A20" s="5">
        <f t="shared" si="1"/>
        <v>12</v>
      </c>
      <c r="B20" s="17" t="s">
        <v>145</v>
      </c>
      <c r="C20" s="5">
        <v>76</v>
      </c>
      <c r="D20" s="48"/>
      <c r="E20" s="7">
        <v>1000</v>
      </c>
      <c r="F20" s="8">
        <v>410.4</v>
      </c>
      <c r="G20" s="9">
        <f t="shared" si="0"/>
        <v>410400</v>
      </c>
      <c r="H20" s="10"/>
      <c r="I20" s="14">
        <v>342</v>
      </c>
      <c r="J20" s="11">
        <f>I20*20%</f>
        <v>68.400000000000006</v>
      </c>
      <c r="K20" s="11">
        <f>I20+J20</f>
        <v>410.4</v>
      </c>
    </row>
    <row r="21" spans="1:11" s="11" customFormat="1" ht="54" x14ac:dyDescent="0.35">
      <c r="A21" s="5">
        <f t="shared" si="1"/>
        <v>13</v>
      </c>
      <c r="B21" s="17" t="s">
        <v>146</v>
      </c>
      <c r="C21" s="5">
        <v>0</v>
      </c>
      <c r="D21" s="54"/>
      <c r="E21" s="7">
        <v>50</v>
      </c>
      <c r="F21" s="8">
        <v>410.4</v>
      </c>
      <c r="G21" s="9">
        <f t="shared" si="0"/>
        <v>20520</v>
      </c>
      <c r="H21" s="10"/>
      <c r="I21" s="14">
        <v>342</v>
      </c>
      <c r="J21" s="11">
        <f>I21*20%</f>
        <v>68.400000000000006</v>
      </c>
      <c r="K21" s="11">
        <f>I21+J21</f>
        <v>410.4</v>
      </c>
    </row>
    <row r="22" spans="1:11" s="11" customFormat="1" x14ac:dyDescent="0.35">
      <c r="A22" s="5">
        <f t="shared" si="1"/>
        <v>14</v>
      </c>
      <c r="B22" s="17" t="s">
        <v>147</v>
      </c>
      <c r="C22" s="5">
        <v>121</v>
      </c>
      <c r="D22" s="48"/>
      <c r="E22" s="7">
        <v>500</v>
      </c>
      <c r="F22" s="8">
        <v>410.4</v>
      </c>
      <c r="G22" s="9">
        <f t="shared" si="0"/>
        <v>205200</v>
      </c>
      <c r="H22" s="10"/>
      <c r="I22" s="14">
        <v>342</v>
      </c>
      <c r="J22" s="11">
        <f>I22*20%</f>
        <v>68.400000000000006</v>
      </c>
      <c r="K22" s="11">
        <f>I22+J22</f>
        <v>410.4</v>
      </c>
    </row>
    <row r="23" spans="1:11" s="11" customFormat="1" x14ac:dyDescent="0.35">
      <c r="A23" s="5">
        <f t="shared" si="1"/>
        <v>15</v>
      </c>
      <c r="B23" s="17" t="s">
        <v>148</v>
      </c>
      <c r="C23" s="5">
        <v>24</v>
      </c>
      <c r="D23" s="48"/>
      <c r="E23" s="7">
        <v>100</v>
      </c>
      <c r="F23" s="8">
        <v>410.4</v>
      </c>
      <c r="G23" s="9">
        <f t="shared" si="0"/>
        <v>41040</v>
      </c>
      <c r="H23" s="10"/>
      <c r="I23" s="14">
        <v>342</v>
      </c>
      <c r="J23" s="11">
        <f>I23*20%</f>
        <v>68.400000000000006</v>
      </c>
      <c r="K23" s="11">
        <f>I23+J23</f>
        <v>410.4</v>
      </c>
    </row>
    <row r="24" spans="1:11" s="11" customFormat="1" x14ac:dyDescent="0.35">
      <c r="A24" s="5">
        <f t="shared" si="1"/>
        <v>16</v>
      </c>
      <c r="B24" s="17" t="s">
        <v>149</v>
      </c>
      <c r="C24" s="5"/>
      <c r="D24" s="48"/>
      <c r="E24" s="7">
        <v>5</v>
      </c>
      <c r="F24" s="8">
        <v>1000</v>
      </c>
      <c r="G24" s="9">
        <f t="shared" si="0"/>
        <v>5000</v>
      </c>
      <c r="H24" s="10"/>
      <c r="I24" s="12"/>
    </row>
    <row r="25" spans="1:11" s="11" customFormat="1" x14ac:dyDescent="0.35">
      <c r="A25" s="5">
        <f t="shared" si="1"/>
        <v>17</v>
      </c>
      <c r="B25" s="17" t="s">
        <v>150</v>
      </c>
      <c r="C25" s="5"/>
      <c r="D25" s="48"/>
      <c r="E25" s="7">
        <v>15</v>
      </c>
      <c r="F25" s="8">
        <v>1200</v>
      </c>
      <c r="G25" s="9">
        <f t="shared" si="0"/>
        <v>18000</v>
      </c>
      <c r="H25" s="10"/>
      <c r="I25" s="12"/>
    </row>
    <row r="26" spans="1:11" s="11" customFormat="1" x14ac:dyDescent="0.35">
      <c r="A26" s="5">
        <f t="shared" si="1"/>
        <v>18</v>
      </c>
      <c r="B26" s="17" t="s">
        <v>151</v>
      </c>
      <c r="C26" s="5"/>
      <c r="D26" s="48"/>
      <c r="E26" s="7">
        <v>5</v>
      </c>
      <c r="F26" s="8">
        <v>2200</v>
      </c>
      <c r="G26" s="9">
        <f t="shared" si="0"/>
        <v>11000</v>
      </c>
      <c r="H26" s="10"/>
      <c r="I26" s="12"/>
    </row>
    <row r="27" spans="1:11" s="29" customFormat="1" x14ac:dyDescent="0.35">
      <c r="A27" s="23">
        <f t="shared" si="1"/>
        <v>19</v>
      </c>
      <c r="B27" s="17" t="s">
        <v>141</v>
      </c>
      <c r="C27" s="23">
        <v>0</v>
      </c>
      <c r="D27" s="55"/>
      <c r="E27" s="7">
        <v>50</v>
      </c>
      <c r="F27" s="8">
        <v>12960</v>
      </c>
      <c r="G27" s="9">
        <f t="shared" si="0"/>
        <v>648000</v>
      </c>
      <c r="H27" s="10"/>
      <c r="I27" s="14"/>
    </row>
    <row r="28" spans="1:11" s="29" customFormat="1" x14ac:dyDescent="0.35">
      <c r="A28" s="23">
        <f t="shared" si="1"/>
        <v>20</v>
      </c>
      <c r="B28" s="17" t="s">
        <v>142</v>
      </c>
      <c r="C28" s="23">
        <v>0</v>
      </c>
      <c r="D28" s="55"/>
      <c r="E28" s="7">
        <v>100</v>
      </c>
      <c r="F28" s="8">
        <v>4860</v>
      </c>
      <c r="G28" s="9">
        <f t="shared" si="0"/>
        <v>486000</v>
      </c>
      <c r="H28" s="10"/>
      <c r="I28" s="14"/>
    </row>
    <row r="29" spans="1:11" s="29" customFormat="1" x14ac:dyDescent="0.35">
      <c r="A29" s="23">
        <f t="shared" si="1"/>
        <v>21</v>
      </c>
      <c r="B29" s="17" t="s">
        <v>184</v>
      </c>
      <c r="C29" s="23">
        <v>7</v>
      </c>
      <c r="D29" s="55"/>
      <c r="E29" s="7">
        <v>3000</v>
      </c>
      <c r="F29" s="8">
        <v>300</v>
      </c>
      <c r="G29" s="9">
        <f t="shared" si="0"/>
        <v>900000</v>
      </c>
      <c r="H29" s="10"/>
      <c r="I29" s="14">
        <v>330</v>
      </c>
      <c r="J29" s="29">
        <f>I29*20%</f>
        <v>66</v>
      </c>
      <c r="K29" s="29">
        <f>I29+J29</f>
        <v>396</v>
      </c>
    </row>
    <row r="30" spans="1:11" s="11" customFormat="1" x14ac:dyDescent="0.35">
      <c r="A30" s="5">
        <f t="shared" si="1"/>
        <v>22</v>
      </c>
      <c r="B30" s="17" t="s">
        <v>185</v>
      </c>
      <c r="C30" s="5">
        <v>85</v>
      </c>
      <c r="D30" s="48"/>
      <c r="E30" s="7">
        <v>1000</v>
      </c>
      <c r="F30" s="8">
        <v>400</v>
      </c>
      <c r="G30" s="9">
        <f t="shared" si="0"/>
        <v>400000</v>
      </c>
      <c r="H30" s="10"/>
      <c r="I30" s="14">
        <v>400</v>
      </c>
      <c r="J30" s="11">
        <f>I30*20%</f>
        <v>80</v>
      </c>
      <c r="K30" s="11">
        <f>I30+J30</f>
        <v>480</v>
      </c>
    </row>
    <row r="31" spans="1:11" s="11" customFormat="1" x14ac:dyDescent="0.35">
      <c r="A31" s="5">
        <f t="shared" si="1"/>
        <v>23</v>
      </c>
      <c r="B31" s="17" t="s">
        <v>186</v>
      </c>
      <c r="C31" s="5">
        <v>51</v>
      </c>
      <c r="D31" s="48"/>
      <c r="E31" s="7">
        <v>500</v>
      </c>
      <c r="F31" s="8">
        <v>370</v>
      </c>
      <c r="G31" s="9">
        <f t="shared" si="0"/>
        <v>185000</v>
      </c>
      <c r="H31" s="10"/>
      <c r="I31" s="14">
        <v>312</v>
      </c>
      <c r="J31" s="11">
        <f>I31*20%</f>
        <v>62.400000000000006</v>
      </c>
      <c r="K31" s="11">
        <f>I31+J31</f>
        <v>374.4</v>
      </c>
    </row>
    <row r="32" spans="1:11" s="11" customFormat="1" x14ac:dyDescent="0.35">
      <c r="A32" s="5">
        <f t="shared" si="1"/>
        <v>24</v>
      </c>
      <c r="B32" s="17" t="s">
        <v>187</v>
      </c>
      <c r="C32" s="5"/>
      <c r="D32" s="48"/>
      <c r="E32" s="7">
        <v>500</v>
      </c>
      <c r="F32" s="8">
        <v>300</v>
      </c>
      <c r="G32" s="9">
        <f t="shared" si="0"/>
        <v>150000</v>
      </c>
      <c r="H32" s="10"/>
      <c r="I32" s="16"/>
    </row>
    <row r="33" spans="1:9" s="11" customFormat="1" x14ac:dyDescent="0.35">
      <c r="A33" s="5">
        <f t="shared" si="1"/>
        <v>25</v>
      </c>
      <c r="B33" s="17" t="s">
        <v>188</v>
      </c>
      <c r="C33" s="5"/>
      <c r="D33" s="48"/>
      <c r="E33" s="7">
        <v>500</v>
      </c>
      <c r="F33" s="8">
        <v>300</v>
      </c>
      <c r="G33" s="9">
        <f t="shared" si="0"/>
        <v>150000</v>
      </c>
      <c r="H33" s="10"/>
      <c r="I33" s="16"/>
    </row>
    <row r="34" spans="1:9" s="11" customFormat="1" x14ac:dyDescent="0.35">
      <c r="A34" s="42">
        <f t="shared" si="1"/>
        <v>26</v>
      </c>
      <c r="B34" s="64" t="s">
        <v>189</v>
      </c>
      <c r="C34" s="42"/>
      <c r="D34" s="48"/>
      <c r="E34" s="44">
        <v>500</v>
      </c>
      <c r="F34" s="62">
        <v>400</v>
      </c>
      <c r="G34" s="63">
        <f t="shared" si="0"/>
        <v>200000</v>
      </c>
      <c r="H34" s="10"/>
      <c r="I34" s="16"/>
    </row>
    <row r="35" spans="1:9" s="47" customFormat="1" ht="27" hidden="1" customHeight="1" x14ac:dyDescent="0.3">
      <c r="A35" s="180" t="s">
        <v>210</v>
      </c>
      <c r="B35" s="181"/>
      <c r="C35" s="181"/>
      <c r="D35" s="181"/>
      <c r="E35" s="181"/>
      <c r="F35" s="182"/>
      <c r="G35" s="65">
        <f>SUM(G9:G34)</f>
        <v>4653080</v>
      </c>
      <c r="H35" s="47" t="s">
        <v>199</v>
      </c>
    </row>
    <row r="36" spans="1:9" s="46" customFormat="1" hidden="1" x14ac:dyDescent="0.35">
      <c r="D36" s="48"/>
      <c r="E36" s="138"/>
      <c r="F36" s="138"/>
      <c r="H36" s="46" t="s">
        <v>203</v>
      </c>
    </row>
    <row r="37" spans="1:9" ht="30" x14ac:dyDescent="0.4">
      <c r="F37" s="96" t="s">
        <v>977</v>
      </c>
      <c r="G37" s="122">
        <f>SUM(G9:G34)</f>
        <v>4653080</v>
      </c>
    </row>
  </sheetData>
  <autoFilter ref="A7:K34"/>
  <mergeCells count="8">
    <mergeCell ref="E36:F36"/>
    <mergeCell ref="A8:G8"/>
    <mergeCell ref="A1:J1"/>
    <mergeCell ref="A2:J2"/>
    <mergeCell ref="A3:H3"/>
    <mergeCell ref="A4:H4"/>
    <mergeCell ref="A5:H5"/>
    <mergeCell ref="A35:F35"/>
  </mergeCells>
  <pageMargins left="0.7" right="0.7" top="0.75" bottom="0.75" header="0.3" footer="0.3"/>
  <pageSetup scale="53" orientation="portrait" r:id="rId1"/>
  <rowBreaks count="1" manualBreakCount="1">
    <brk id="8" max="7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14</vt:i4>
      </vt:variant>
    </vt:vector>
  </HeadingPairs>
  <TitlesOfParts>
    <vt:vector size="22" baseType="lpstr">
      <vt:lpstr>Master Sheet</vt:lpstr>
      <vt:lpstr>Essential Medicine P-1</vt:lpstr>
      <vt:lpstr>Disposable Items  P-2</vt:lpstr>
      <vt:lpstr>Surgical Dressings P-3</vt:lpstr>
      <vt:lpstr>Medical Devices P-4</vt:lpstr>
      <vt:lpstr>Surgical Medications P-5</vt:lpstr>
      <vt:lpstr>Surgical disposable P-6</vt:lpstr>
      <vt:lpstr>Sutures P-7</vt:lpstr>
      <vt:lpstr>'Disposable Items  P-2'!Print_Area</vt:lpstr>
      <vt:lpstr>'Master Sheet'!Print_Area</vt:lpstr>
      <vt:lpstr>'Medical Devices P-4'!Print_Area</vt:lpstr>
      <vt:lpstr>'Surgical disposable P-6'!Print_Area</vt:lpstr>
      <vt:lpstr>'Surgical Dressings P-3'!Print_Area</vt:lpstr>
      <vt:lpstr>'Surgical Medications P-5'!Print_Area</vt:lpstr>
      <vt:lpstr>'Sutures P-7'!Print_Area</vt:lpstr>
      <vt:lpstr>'Disposable Items  P-2'!Print_Titles</vt:lpstr>
      <vt:lpstr>'Master Sheet'!Print_Titles</vt:lpstr>
      <vt:lpstr>'Medical Devices P-4'!Print_Titles</vt:lpstr>
      <vt:lpstr>'Surgical disposable P-6'!Print_Titles</vt:lpstr>
      <vt:lpstr>'Surgical Dressings P-3'!Print_Titles</vt:lpstr>
      <vt:lpstr>'Surgical Medications P-5'!Print_Titles</vt:lpstr>
      <vt:lpstr>'Sutures P-7'!Print_Titles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2026-07-06T12:19:51Z</dcterms:modified>
</cp:coreProperties>
</file>